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mo-fs2\HZMO-FS2\FS\Mih\Plan i analiza\Statistika\MJESEČNE TABLICE - ažurirati nakon obrade\WEB stranica\engleska varijanta za web\2024\"/>
    </mc:Choice>
  </mc:AlternateContent>
  <bookViews>
    <workbookView xWindow="0" yWindow="0" windowWidth="28800" windowHeight="11700" tabRatio="944"/>
  </bookViews>
  <sheets>
    <sheet name="NOVO GRAF+TABLICA" sheetId="14" r:id="rId1"/>
    <sheet name="starosna mirovina BMU" sheetId="1" r:id="rId2"/>
    <sheet name="starosna za dugo.osig. BMU" sheetId="2" r:id="rId3"/>
    <sheet name="starosna prevedena iz inv.BMU" sheetId="3" r:id="rId4"/>
    <sheet name="UKUPNO starosna BMU" sheetId="4" state="hidden" r:id="rId5"/>
    <sheet name="PSM BMU" sheetId="5" r:id="rId6"/>
    <sheet name="PSM zbog stečaja BMU" sheetId="6" r:id="rId7"/>
    <sheet name="sveukupno ST BMU" sheetId="8" r:id="rId8"/>
    <sheet name="invalidska BMU" sheetId="9" r:id="rId9"/>
    <sheet name="obiteljska BMU" sheetId="11" r:id="rId10"/>
    <sheet name="UKUPNO BMU" sheetId="13" state="hidden" r:id="rId11"/>
  </sheets>
  <definedNames>
    <definedName name="_xlnm.Print_Area" localSheetId="0">'NOVO GRAF+TABLICA'!$A$1:$D$122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0" i="14" l="1"/>
  <c r="D51" i="14"/>
  <c r="D52" i="14"/>
  <c r="D53" i="14"/>
  <c r="D54" i="14"/>
  <c r="D55" i="14"/>
  <c r="D56" i="14"/>
  <c r="D57" i="14"/>
  <c r="D58" i="14"/>
  <c r="D59" i="14"/>
  <c r="D60" i="14"/>
  <c r="D61" i="14"/>
  <c r="D62" i="14"/>
  <c r="D63" i="14"/>
  <c r="D64" i="14"/>
  <c r="D65" i="14"/>
  <c r="D49" i="14"/>
  <c r="E6" i="11" l="1"/>
  <c r="D6" i="11"/>
  <c r="C6" i="11"/>
  <c r="E6" i="9"/>
  <c r="D6" i="9"/>
  <c r="C6" i="9"/>
  <c r="E6" i="8"/>
  <c r="D6" i="8"/>
  <c r="C6" i="8"/>
  <c r="E6" i="6"/>
  <c r="D6" i="6"/>
  <c r="C6" i="6"/>
  <c r="E6" i="5"/>
  <c r="D6" i="5"/>
  <c r="C6" i="5"/>
  <c r="E6" i="3"/>
  <c r="D6" i="3"/>
  <c r="C6" i="3"/>
  <c r="E6" i="2"/>
  <c r="D6" i="2"/>
  <c r="C6" i="2"/>
  <c r="B5" i="11" l="1"/>
  <c r="B5" i="9"/>
  <c r="B5" i="8"/>
  <c r="B5" i="6"/>
  <c r="B5" i="5"/>
  <c r="D33" i="1" l="1"/>
  <c r="E7" i="4" l="1"/>
  <c r="E6" i="13"/>
  <c r="D33" i="13"/>
  <c r="B33" i="13"/>
  <c r="D33" i="11"/>
  <c r="B33" i="11"/>
  <c r="D33" i="9"/>
  <c r="B33" i="9"/>
  <c r="D33" i="8"/>
  <c r="B33" i="8"/>
  <c r="D33" i="6"/>
  <c r="B33" i="6"/>
  <c r="D32" i="5"/>
  <c r="B32" i="5"/>
  <c r="D34" i="4"/>
  <c r="B34" i="4"/>
  <c r="D19" i="2"/>
  <c r="D33" i="3"/>
  <c r="B33" i="3"/>
  <c r="B19" i="2"/>
  <c r="E7" i="1"/>
  <c r="B5" i="3" l="1"/>
  <c r="B6" i="4" s="1"/>
  <c r="B5" i="2"/>
  <c r="B5" i="13" l="1"/>
  <c r="E30" i="13"/>
  <c r="E29" i="13"/>
  <c r="E28" i="13"/>
  <c r="E27" i="13"/>
  <c r="E26" i="13"/>
  <c r="E25" i="13"/>
  <c r="E24" i="13"/>
  <c r="E23" i="13"/>
  <c r="E22" i="13"/>
  <c r="E21" i="13"/>
  <c r="E20" i="13"/>
  <c r="E19" i="13"/>
  <c r="E18" i="13"/>
  <c r="E17" i="13"/>
  <c r="E16" i="13"/>
  <c r="E15" i="13"/>
  <c r="E14" i="13"/>
  <c r="E13" i="13"/>
  <c r="E12" i="13"/>
  <c r="E11" i="13"/>
  <c r="E10" i="13"/>
  <c r="E9" i="13"/>
  <c r="E8" i="13"/>
  <c r="E7" i="13"/>
  <c r="E30" i="11"/>
  <c r="E29" i="11"/>
  <c r="E28" i="11"/>
  <c r="E27" i="11"/>
  <c r="E26" i="11"/>
  <c r="E25" i="11"/>
  <c r="E24" i="11"/>
  <c r="E23" i="11"/>
  <c r="E22" i="11"/>
  <c r="E21" i="11"/>
  <c r="E20" i="11"/>
  <c r="E19" i="11"/>
  <c r="E18" i="11"/>
  <c r="E17" i="11"/>
  <c r="E16" i="11"/>
  <c r="E15" i="11"/>
  <c r="E14" i="11"/>
  <c r="E13" i="11"/>
  <c r="E12" i="11"/>
  <c r="E11" i="11"/>
  <c r="E10" i="11"/>
  <c r="E9" i="11"/>
  <c r="E8" i="11"/>
  <c r="E7" i="11"/>
  <c r="E30" i="9"/>
  <c r="E29" i="9"/>
  <c r="E28" i="9"/>
  <c r="E27" i="9"/>
  <c r="E26" i="9"/>
  <c r="E25" i="9"/>
  <c r="E24" i="9"/>
  <c r="E23" i="9"/>
  <c r="E22" i="9"/>
  <c r="E21" i="9"/>
  <c r="E20" i="9"/>
  <c r="E19" i="9"/>
  <c r="E18" i="9"/>
  <c r="E17" i="9"/>
  <c r="E16" i="9"/>
  <c r="E15" i="9"/>
  <c r="E14" i="9"/>
  <c r="E13" i="9"/>
  <c r="E12" i="9"/>
  <c r="E11" i="9"/>
  <c r="E10" i="9"/>
  <c r="E9" i="9"/>
  <c r="E8" i="9"/>
  <c r="E7" i="9"/>
  <c r="E30" i="8"/>
  <c r="E29" i="8"/>
  <c r="E28" i="8"/>
  <c r="E27" i="8"/>
  <c r="E26" i="8"/>
  <c r="E25" i="8"/>
  <c r="E24" i="8"/>
  <c r="E23" i="8"/>
  <c r="E22" i="8"/>
  <c r="E21" i="8"/>
  <c r="E20" i="8"/>
  <c r="E19" i="8"/>
  <c r="E18" i="8"/>
  <c r="E17" i="8"/>
  <c r="E16" i="8"/>
  <c r="E15" i="8"/>
  <c r="E14" i="8"/>
  <c r="E13" i="8"/>
  <c r="E12" i="8"/>
  <c r="E11" i="8"/>
  <c r="E10" i="8"/>
  <c r="E9" i="8"/>
  <c r="E8" i="8"/>
  <c r="E7" i="8"/>
  <c r="E30" i="6"/>
  <c r="E29" i="6"/>
  <c r="E28" i="6"/>
  <c r="E27" i="6"/>
  <c r="E26" i="6"/>
  <c r="E25" i="6"/>
  <c r="E24" i="6"/>
  <c r="E23" i="6"/>
  <c r="E22" i="6"/>
  <c r="E21" i="6"/>
  <c r="E20" i="6"/>
  <c r="E19" i="6"/>
  <c r="E18" i="6"/>
  <c r="E17" i="6"/>
  <c r="E16" i="6"/>
  <c r="E15" i="6"/>
  <c r="E14" i="6"/>
  <c r="E13" i="6"/>
  <c r="E12" i="6"/>
  <c r="E11" i="6"/>
  <c r="E10" i="6"/>
  <c r="E9" i="6"/>
  <c r="E8" i="6"/>
  <c r="E7" i="6"/>
  <c r="E30" i="5"/>
  <c r="E29" i="5"/>
  <c r="E28" i="5"/>
  <c r="E27" i="5"/>
  <c r="E26" i="5"/>
  <c r="E25" i="5"/>
  <c r="E24" i="5"/>
  <c r="E23" i="5"/>
  <c r="E22" i="5"/>
  <c r="E21" i="5"/>
  <c r="E20" i="5"/>
  <c r="E19" i="5"/>
  <c r="E18" i="5"/>
  <c r="E17" i="5"/>
  <c r="E16" i="5"/>
  <c r="E15" i="5"/>
  <c r="E14" i="5"/>
  <c r="E13" i="5"/>
  <c r="E12" i="5"/>
  <c r="E11" i="5"/>
  <c r="E10" i="5"/>
  <c r="E9" i="5"/>
  <c r="E8" i="5"/>
  <c r="E7" i="5"/>
  <c r="E31" i="4"/>
  <c r="E30" i="4"/>
  <c r="E29" i="4"/>
  <c r="E28" i="4"/>
  <c r="E27" i="4"/>
  <c r="E26" i="4"/>
  <c r="E25" i="4"/>
  <c r="E24" i="4"/>
  <c r="E23" i="4"/>
  <c r="E22" i="4"/>
  <c r="E21" i="4"/>
  <c r="E20" i="4"/>
  <c r="E19" i="4"/>
  <c r="E18" i="4"/>
  <c r="E17" i="4"/>
  <c r="E16" i="4"/>
  <c r="E15" i="4"/>
  <c r="E14" i="4"/>
  <c r="E13" i="4"/>
  <c r="E12" i="4"/>
  <c r="E11" i="4"/>
  <c r="E10" i="4"/>
  <c r="E9" i="4"/>
  <c r="E8" i="4"/>
  <c r="E30" i="3"/>
  <c r="E29" i="3"/>
  <c r="E28" i="3"/>
  <c r="E27" i="3"/>
  <c r="E26" i="3"/>
  <c r="E25" i="3"/>
  <c r="E24" i="3"/>
  <c r="E23" i="3"/>
  <c r="E22" i="3"/>
  <c r="E21" i="3"/>
  <c r="E20" i="3"/>
  <c r="E19" i="3"/>
  <c r="E18" i="3"/>
  <c r="E17" i="3"/>
  <c r="E16" i="3"/>
  <c r="E15" i="3"/>
  <c r="E14" i="3"/>
  <c r="E13" i="3"/>
  <c r="E12" i="3"/>
  <c r="E11" i="3"/>
  <c r="E10" i="3"/>
  <c r="E9" i="3"/>
  <c r="E8" i="3"/>
  <c r="E7" i="3"/>
  <c r="E7" i="2"/>
  <c r="E8" i="2"/>
  <c r="E9" i="2"/>
  <c r="E10" i="2"/>
  <c r="E11" i="2"/>
  <c r="E12" i="2"/>
  <c r="E13" i="2"/>
  <c r="E14" i="2"/>
  <c r="E15" i="2"/>
  <c r="E16" i="2"/>
  <c r="E8" i="1"/>
  <c r="E9" i="1"/>
  <c r="E10" i="1"/>
  <c r="E11" i="1"/>
  <c r="E12" i="1"/>
  <c r="E13" i="1"/>
  <c r="E14" i="1"/>
  <c r="E15" i="1"/>
  <c r="E16" i="1"/>
  <c r="E17" i="1"/>
  <c r="E18" i="1"/>
  <c r="E19" i="1"/>
  <c r="E20" i="1"/>
  <c r="E21" i="1"/>
  <c r="E22" i="1"/>
  <c r="E23" i="1"/>
  <c r="E24" i="1"/>
  <c r="E25" i="1"/>
  <c r="E26" i="1"/>
  <c r="E27" i="1"/>
  <c r="E28" i="1"/>
  <c r="E29" i="1"/>
  <c r="E30" i="1"/>
</calcChain>
</file>

<file path=xl/sharedStrings.xml><?xml version="1.0" encoding="utf-8"?>
<sst xmlns="http://schemas.openxmlformats.org/spreadsheetml/2006/main" count="141" uniqueCount="65">
  <si>
    <t>broj korisnika</t>
  </si>
  <si>
    <t xml:space="preserve">  20 - 24 </t>
  </si>
  <si>
    <t xml:space="preserve">  25 - 29 </t>
  </si>
  <si>
    <t xml:space="preserve">46 I VIŠE </t>
  </si>
  <si>
    <t xml:space="preserve">   UKUPNO </t>
  </si>
  <si>
    <t xml:space="preserve">   0 - 34 </t>
  </si>
  <si>
    <t xml:space="preserve">  35 - 39 </t>
  </si>
  <si>
    <t xml:space="preserve">40 I VIŠE </t>
  </si>
  <si>
    <t>prosječni iznos netomirovine</t>
  </si>
  <si>
    <t xml:space="preserve">  do - 19 </t>
  </si>
  <si>
    <t>godine mirovinskog staža</t>
  </si>
  <si>
    <r>
      <t xml:space="preserve">KORISNICI </t>
    </r>
    <r>
      <rPr>
        <b/>
        <i/>
        <u/>
        <sz val="14"/>
        <color rgb="FFFF0000"/>
        <rFont val="Calibri"/>
        <family val="2"/>
        <charset val="238"/>
        <scheme val="minor"/>
      </rPr>
      <t>UKUPNE STAROSNE MIROVINE</t>
    </r>
    <r>
      <rPr>
        <b/>
        <sz val="10"/>
        <color theme="1"/>
        <rFont val="Calibri"/>
        <family val="2"/>
        <charset val="238"/>
        <scheme val="minor"/>
      </rPr>
      <t xml:space="preserve"> KOJI SU PRAVO NA MIROVINU OSTVARILI PREMA ZAKONU O MIROVINSKOM OSIGURANJU  - </t>
    </r>
    <r>
      <rPr>
        <b/>
        <i/>
        <sz val="10"/>
        <color rgb="FFFF0000"/>
        <rFont val="Calibri"/>
        <family val="2"/>
        <charset val="238"/>
        <scheme val="minor"/>
      </rPr>
      <t>BEZ MEĐUNARODNIH UGOVORA</t>
    </r>
  </si>
  <si>
    <t>( Starosna + starosna za dugog.osiguranika + starosna preved. iz invalidske)</t>
  </si>
  <si>
    <r>
      <rPr>
        <b/>
        <sz val="14"/>
        <color rgb="FFFF0000"/>
        <rFont val="Calibri"/>
        <family val="2"/>
        <charset val="238"/>
        <scheme val="minor"/>
      </rPr>
      <t>UKUPNO</t>
    </r>
    <r>
      <rPr>
        <b/>
        <sz val="10"/>
        <color theme="1"/>
        <rFont val="Calibri"/>
        <family val="2"/>
        <charset val="238"/>
        <scheme val="minor"/>
      </rPr>
      <t xml:space="preserve"> KORISNICI MIROVINA KOJI SU PRAVO NA MIROVINU OSTVARILI PREMA ZAKONU O MIROVINSKOM OSIGURANJU  - </t>
    </r>
    <r>
      <rPr>
        <b/>
        <i/>
        <sz val="10"/>
        <color rgb="FFFF0000"/>
        <rFont val="Calibri"/>
        <family val="2"/>
        <charset val="238"/>
        <scheme val="minor"/>
      </rPr>
      <t>BEZ MEĐUNARODNIH UGOVORA</t>
    </r>
  </si>
  <si>
    <r>
      <t xml:space="preserve">Pension beneficiaries entitled according to the Pension Insurance Act  
</t>
    </r>
    <r>
      <rPr>
        <b/>
        <i/>
        <sz val="14"/>
        <color rgb="FFFF0000"/>
        <rFont val="Calibri"/>
        <family val="2"/>
        <charset val="238"/>
        <scheme val="minor"/>
      </rPr>
      <t>not including international agreements</t>
    </r>
  </si>
  <si>
    <t>Old age pension</t>
  </si>
  <si>
    <t>Old age pension for long-term insurees  - Art. 35</t>
  </si>
  <si>
    <t>Old age pension transformed from disability pension</t>
  </si>
  <si>
    <t>Type of pension</t>
  </si>
  <si>
    <t>Number of beneficiaries</t>
  </si>
  <si>
    <t>Average net pesnion in euros (EUR)</t>
  </si>
  <si>
    <t>Early age pension</t>
  </si>
  <si>
    <t>Early age pension because of the employer's bankruptcy - Art. 36</t>
  </si>
  <si>
    <t>Old age pension - subtotal</t>
  </si>
  <si>
    <t>Old age pension - grand total</t>
  </si>
  <si>
    <t>Disability pension</t>
  </si>
  <si>
    <t>Survivor's pension</t>
  </si>
  <si>
    <t xml:space="preserve"> I. TOTAL   </t>
  </si>
  <si>
    <t xml:space="preserve">II. Active military personnel - DVO </t>
  </si>
  <si>
    <t>III. Croatian Homeland War veterans - ZOHBDR</t>
  </si>
  <si>
    <t xml:space="preserve">IV. Members of the Croatian Defense Council  - HVO </t>
  </si>
  <si>
    <t>GRAND TOTAL  I.+II.+III.+IV.</t>
  </si>
  <si>
    <t>Basic pension beneficiaries</t>
  </si>
  <si>
    <t>Beneficiaries receiving their personal pension and a part of the survivor's pension (DOM)</t>
  </si>
  <si>
    <t>Actual pension value (AVM in EUR) and the adjustment %</t>
  </si>
  <si>
    <t>Source of data: gross balance</t>
  </si>
  <si>
    <t>The amounts in columns 2012-2022 are convered from HRK to EUR, according to the fixed exchange rate   (1 EUR=7,53450 HRK)</t>
  </si>
  <si>
    <t>Net average ZOMO (Pension Insurance Act) old age pension with 40 or more years of qualifying period</t>
  </si>
  <si>
    <r>
      <t xml:space="preserve">Beneficiaries with minimum pension retire according to the Pension Insurance Act (ZOMO)
</t>
    </r>
    <r>
      <rPr>
        <sz val="8"/>
        <color rgb="FFFF0000"/>
        <rFont val="Calibri"/>
        <family val="2"/>
        <charset val="238"/>
        <scheme val="minor"/>
      </rPr>
      <t xml:space="preserve">(average pension calculated based on the qualifying period and earned salaries)  </t>
    </r>
  </si>
  <si>
    <t>TOTAL</t>
  </si>
  <si>
    <t>up to 41</t>
  </si>
  <si>
    <t xml:space="preserve">  up to 19 </t>
  </si>
  <si>
    <t>46 and more</t>
  </si>
  <si>
    <t xml:space="preserve">40 and more </t>
  </si>
  <si>
    <t>40 and more</t>
  </si>
  <si>
    <r>
      <rPr>
        <b/>
        <i/>
        <u/>
        <sz val="14"/>
        <color rgb="FFFF0000"/>
        <rFont val="Calibri"/>
        <family val="2"/>
        <charset val="238"/>
        <scheme val="minor"/>
      </rPr>
      <t>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</si>
  <si>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t xml:space="preserve"> BENEFICIARIES OF </t>
    </r>
    <r>
      <rPr>
        <b/>
        <i/>
        <u/>
        <sz val="14"/>
        <color rgb="FFFF0000"/>
        <rFont val="Calibri"/>
        <family val="2"/>
        <charset val="238"/>
        <scheme val="minor"/>
      </rPr>
      <t>OLD AGE PENSION FOR LONG TERM INSUREES - ARTICLE 35,</t>
    </r>
    <r>
      <rPr>
        <b/>
        <sz val="10"/>
        <color theme="1"/>
        <rFont val="Calibri"/>
        <family val="2"/>
        <charset val="238"/>
        <scheme val="minor"/>
      </rPr>
      <t xml:space="preserve"> ENTITLED ACCORDING TO THE PENSION INSURANCE ACT  
</t>
    </r>
    <r>
      <rPr>
        <b/>
        <sz val="10"/>
        <color rgb="FFFF0000"/>
        <rFont val="Calibri"/>
        <family val="2"/>
        <charset val="238"/>
        <scheme val="minor"/>
      </rPr>
      <t xml:space="preserve"> - </t>
    </r>
    <r>
      <rPr>
        <b/>
        <i/>
        <sz val="10"/>
        <color rgb="FFFF0000"/>
        <rFont val="Calibri"/>
        <family val="2"/>
        <charset val="238"/>
        <scheme val="minor"/>
      </rPr>
      <t>NOT INCLUDING INTERNATIONAL AGREEMENTS</t>
    </r>
  </si>
  <si>
    <r>
      <t xml:space="preserve">BENEFICIARIES OF </t>
    </r>
    <r>
      <rPr>
        <b/>
        <i/>
        <u/>
        <sz val="14"/>
        <color rgb="FFFF0000"/>
        <rFont val="Calibri"/>
        <family val="2"/>
        <charset val="238"/>
        <scheme val="minor"/>
      </rPr>
      <t>OLD AGE PENSIONS CONVERTED FROM DISABILITY PENSIONS,</t>
    </r>
    <r>
      <rPr>
        <b/>
        <sz val="9"/>
        <color theme="1"/>
        <rFont val="Calibri"/>
        <family val="2"/>
        <charset val="238"/>
        <scheme val="minor"/>
      </rPr>
      <t xml:space="preserve"> ENTITLED ACCORDING TO THE PENSION INSURANCE ACT    -                               </t>
    </r>
    <r>
      <rPr>
        <b/>
        <i/>
        <sz val="9"/>
        <color rgb="FFFF0000"/>
        <rFont val="Calibri"/>
        <family val="2"/>
        <charset val="238"/>
        <scheme val="minor"/>
      </rPr>
      <t xml:space="preserve">NOT INCLUDING INTERNATIONAL AGREEMENTS </t>
    </r>
  </si>
  <si>
    <r>
      <rPr>
        <b/>
        <i/>
        <u/>
        <sz val="14"/>
        <color rgb="FFFF0000"/>
        <rFont val="Calibri"/>
        <family val="2"/>
        <charset val="238"/>
        <scheme val="minor"/>
      </rPr>
      <t>TOTAL 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</si>
  <si>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DISABILITY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</si>
  <si>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 xml:space="preserve">EARLY AGE PENSIONS BENEFICIARIES </t>
    </r>
    <r>
      <rPr>
        <b/>
        <sz val="10"/>
        <color theme="1"/>
        <rFont val="Calibri"/>
        <family val="2"/>
        <charset val="238"/>
        <scheme val="minor"/>
      </rPr>
      <t xml:space="preserve">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</si>
  <si>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SURVIVOR'S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</si>
  <si>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t xml:space="preserve"> Qualifying period (years)</t>
  </si>
  <si>
    <t>Average net pension amount</t>
  </si>
  <si>
    <r>
      <rPr>
        <b/>
        <i/>
        <sz val="9"/>
        <color theme="1"/>
        <rFont val="Calibri"/>
        <family val="2"/>
        <charset val="238"/>
        <scheme val="minor"/>
      </rPr>
      <t>Note:</t>
    </r>
    <r>
      <rPr>
        <i/>
        <sz val="9"/>
        <color theme="1"/>
        <rFont val="Calibri"/>
        <family val="2"/>
        <charset val="238"/>
        <scheme val="minor"/>
      </rPr>
      <t xml:space="preserve"> 
*For 2023, the expenses of a one-time cash benefit paid to pensioners to mitigate the consequences caused by the COVID-19 disease, in the total amount of EUR 62.308.819, mostly paid in April, are included.</t>
    </r>
  </si>
  <si>
    <t xml:space="preserve">*For 2022, the expenses of a one-time cash benefit paid to the pensioners to mitigate the consequences of the increased energy prices, in total amount of EUR 59.648.802, mostly paid in May; the expenses of a one-time cash benefit paid to pensioners to mitigate the consequences of increases prices, in the total amount of EUR 62.419.295, mostly paid in October; and the expenses of a one-time benefit paid to pensioners to mitigate the consequences of increased costs of living, in the total amount of EUR 61.727.693, mostly paid in December, are included. </t>
  </si>
  <si>
    <r>
      <t xml:space="preserve">BENEFICIARIES OF </t>
    </r>
    <r>
      <rPr>
        <b/>
        <sz val="12"/>
        <color theme="1"/>
        <rFont val="Calibri"/>
        <family val="2"/>
        <charset val="238"/>
        <scheme val="minor"/>
      </rPr>
      <t xml:space="preserve"> </t>
    </r>
    <r>
      <rPr>
        <b/>
        <i/>
        <u/>
        <sz val="14"/>
        <color rgb="FFFF0000"/>
        <rFont val="Calibri"/>
        <family val="2"/>
        <charset val="238"/>
        <scheme val="minor"/>
      </rPr>
      <t xml:space="preserve">EARLY AGE PENSIONS BECAUSE OF THE EMPLOYER'S BANKRUPTCY  - ARTICLE 36, </t>
    </r>
    <r>
      <rPr>
        <b/>
        <sz val="9"/>
        <color theme="1"/>
        <rFont val="Calibri"/>
        <family val="2"/>
        <charset val="238"/>
        <scheme val="minor"/>
      </rPr>
      <t xml:space="preserve">ENTITLED ACCORDING TO THE PENSION INSURANCE ACT - </t>
    </r>
    <r>
      <rPr>
        <b/>
        <i/>
        <sz val="9"/>
        <color rgb="FFFF0000"/>
        <rFont val="Calibri"/>
        <family val="2"/>
        <charset val="238"/>
        <scheme val="minor"/>
      </rPr>
      <t>NOT INCLUDING INTERNATIONAL AGREEMENTS</t>
    </r>
  </si>
  <si>
    <t>OVERVIEW OF BASIC STATUS INFORMATION ON THE PENSION INSURANCE SYSTEM
 for August 2024 (paid in September 2024)</t>
  </si>
  <si>
    <t>* In 2024, an average net salary in the Republic of Croaita is available for July 2024.</t>
  </si>
  <si>
    <t>Net replacement rate for July 2024.</t>
  </si>
  <si>
    <t xml:space="preserve">Average net salary in the Republic of Croatia for July 2024., in EUR (source: State Bureau of Statistics) </t>
  </si>
  <si>
    <r>
      <t xml:space="preserve">394,02
</t>
    </r>
    <r>
      <rPr>
        <sz val="12"/>
        <color rgb="FFFF0000"/>
        <rFont val="Calibri"/>
        <family val="2"/>
        <charset val="238"/>
        <scheme val="minor"/>
      </rPr>
      <t>(266,91)</t>
    </r>
  </si>
  <si>
    <t xml:space="preserve">*For  2023, the expenses of a one-time cash benefit paid to pensioners to mitigate the consequences of the increased costs of living, in the amount of EUR 210,483.302 are included.                                                                                                                                                                                                                                                   **As for 2024, the last available (temporary) data on expenditure incurred for pensions and pension benefits refers from January to July 2024, while the planned expenditure from January to December 2024 is  8.372.313.300 euro.
</t>
  </si>
  <si>
    <t>For August 2024 (paid in September 2024)</t>
  </si>
  <si>
    <t>Prosječna mjesečna isplaćena netoplaća Republike Hrvatske za srpanj 2024. u eurima (EUR) (izvor: DZS)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</si>
</sst>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1" x14ac:knownFonts="1">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sz val="11"/>
      <name val="Calibri"/>
      <family val="2"/>
      <charset val="238"/>
      <scheme val="minor"/>
    </font>
    <font>
      <b/>
      <sz val="11"/>
      <name val="Calibri"/>
      <family val="2"/>
      <charset val="238"/>
      <scheme val="minor"/>
    </font>
    <font>
      <b/>
      <sz val="10"/>
      <color theme="1"/>
      <name val="Calibri"/>
      <family val="2"/>
      <charset val="238"/>
      <scheme val="minor"/>
    </font>
    <font>
      <b/>
      <i/>
      <u/>
      <sz val="14"/>
      <color rgb="FFFF0000"/>
      <name val="Calibri"/>
      <family val="2"/>
      <charset val="238"/>
      <scheme val="minor"/>
    </font>
    <font>
      <b/>
      <i/>
      <sz val="10"/>
      <color rgb="FFFF0000"/>
      <name val="Calibri"/>
      <family val="2"/>
      <charset val="238"/>
      <scheme val="minor"/>
    </font>
    <font>
      <b/>
      <sz val="10"/>
      <color rgb="FFFF0000"/>
      <name val="Calibri"/>
      <family val="2"/>
      <charset val="238"/>
      <scheme val="minor"/>
    </font>
    <font>
      <b/>
      <i/>
      <sz val="9"/>
      <color rgb="FFFF0000"/>
      <name val="Calibri"/>
      <family val="2"/>
      <charset val="238"/>
      <scheme val="minor"/>
    </font>
    <font>
      <b/>
      <sz val="12"/>
      <color theme="1"/>
      <name val="Calibri"/>
      <family val="2"/>
      <charset val="238"/>
      <scheme val="minor"/>
    </font>
    <font>
      <b/>
      <sz val="12"/>
      <name val="Calibri"/>
      <family val="2"/>
      <charset val="238"/>
      <scheme val="minor"/>
    </font>
    <font>
      <b/>
      <sz val="14"/>
      <color theme="1"/>
      <name val="Calibri"/>
      <family val="2"/>
      <charset val="238"/>
      <scheme val="minor"/>
    </font>
    <font>
      <b/>
      <sz val="14"/>
      <color rgb="FFFF0000"/>
      <name val="Calibri"/>
      <family val="2"/>
      <charset val="238"/>
      <scheme val="minor"/>
    </font>
    <font>
      <sz val="11"/>
      <color rgb="FFFF0000"/>
      <name val="Calibri"/>
      <family val="2"/>
      <charset val="238"/>
      <scheme val="minor"/>
    </font>
    <font>
      <sz val="11"/>
      <color theme="0"/>
      <name val="Calibri"/>
      <family val="2"/>
      <charset val="238"/>
      <scheme val="minor"/>
    </font>
    <font>
      <i/>
      <sz val="9"/>
      <color theme="1"/>
      <name val="Calibri"/>
      <family val="2"/>
      <charset val="238"/>
      <scheme val="minor"/>
    </font>
    <font>
      <b/>
      <i/>
      <sz val="9"/>
      <color theme="1"/>
      <name val="Calibri"/>
      <family val="2"/>
      <charset val="238"/>
      <scheme val="minor"/>
    </font>
    <font>
      <i/>
      <sz val="11"/>
      <color theme="1"/>
      <name val="Calibri"/>
      <family val="2"/>
      <charset val="238"/>
      <scheme val="minor"/>
    </font>
    <font>
      <i/>
      <sz val="10"/>
      <color theme="1"/>
      <name val="Calibri"/>
      <family val="2"/>
      <charset val="238"/>
      <scheme val="minor"/>
    </font>
    <font>
      <sz val="12"/>
      <color theme="1"/>
      <name val="Calibri"/>
      <family val="2"/>
      <charset val="238"/>
      <scheme val="minor"/>
    </font>
    <font>
      <sz val="10"/>
      <color theme="1"/>
      <name val="Calibri"/>
      <family val="2"/>
      <charset val="238"/>
      <scheme val="minor"/>
    </font>
    <font>
      <sz val="10"/>
      <color rgb="FFFF0000"/>
      <name val="Calibri"/>
      <family val="2"/>
      <charset val="238"/>
      <scheme val="minor"/>
    </font>
    <font>
      <sz val="8"/>
      <color theme="1"/>
      <name val="Calibri"/>
      <family val="2"/>
      <charset val="238"/>
      <scheme val="minor"/>
    </font>
    <font>
      <sz val="8"/>
      <color rgb="FFFF0000"/>
      <name val="Calibri"/>
      <family val="2"/>
      <charset val="238"/>
      <scheme val="minor"/>
    </font>
    <font>
      <b/>
      <sz val="14"/>
      <name val="Calibri"/>
      <family val="2"/>
      <charset val="238"/>
      <scheme val="minor"/>
    </font>
    <font>
      <sz val="12"/>
      <name val="Calibri"/>
      <family val="2"/>
      <charset val="238"/>
      <scheme val="minor"/>
    </font>
    <font>
      <b/>
      <sz val="10"/>
      <color rgb="FF7030A0"/>
      <name val="Calibri"/>
      <family val="2"/>
      <charset val="238"/>
      <scheme val="minor"/>
    </font>
    <font>
      <b/>
      <sz val="11"/>
      <color rgb="FF7030A0"/>
      <name val="Calibri"/>
      <family val="2"/>
      <charset val="238"/>
      <scheme val="minor"/>
    </font>
    <font>
      <b/>
      <i/>
      <sz val="14"/>
      <color rgb="FFFF0000"/>
      <name val="Calibri"/>
      <family val="2"/>
      <charset val="238"/>
      <scheme val="minor"/>
    </font>
    <font>
      <b/>
      <i/>
      <sz val="14"/>
      <color theme="1"/>
      <name val="Calibri"/>
      <family val="2"/>
      <charset val="238"/>
      <scheme val="minor"/>
    </font>
    <font>
      <sz val="10"/>
      <color theme="0"/>
      <name val="Calibri"/>
      <family val="2"/>
      <charset val="238"/>
      <scheme val="minor"/>
    </font>
    <font>
      <sz val="18"/>
      <color rgb="FFFF0000"/>
      <name val="Calibri"/>
      <family val="2"/>
      <charset val="238"/>
      <scheme val="minor"/>
    </font>
    <font>
      <b/>
      <sz val="13"/>
      <color theme="1"/>
      <name val="Calibri"/>
      <family val="2"/>
      <charset val="238"/>
      <scheme val="minor"/>
    </font>
    <font>
      <b/>
      <sz val="13"/>
      <color rgb="FF002060"/>
      <name val="Calibri"/>
      <family val="2"/>
      <charset val="238"/>
      <scheme val="minor"/>
    </font>
    <font>
      <i/>
      <sz val="9"/>
      <name val="Calibri"/>
      <family val="2"/>
      <charset val="238"/>
      <scheme val="minor"/>
    </font>
    <font>
      <sz val="9"/>
      <color theme="0"/>
      <name val="Calibri"/>
      <family val="2"/>
      <charset val="238"/>
      <scheme val="minor"/>
    </font>
    <font>
      <b/>
      <sz val="9"/>
      <color rgb="FF7030A0"/>
      <name val="Calibri"/>
      <family val="2"/>
      <charset val="238"/>
      <scheme val="minor"/>
    </font>
    <font>
      <b/>
      <sz val="8"/>
      <color theme="1"/>
      <name val="Calibri"/>
      <family val="2"/>
      <charset val="238"/>
      <scheme val="minor"/>
    </font>
    <font>
      <sz val="10"/>
      <name val="Calibri"/>
      <family val="2"/>
      <charset val="238"/>
      <scheme val="minor"/>
    </font>
    <font>
      <sz val="12"/>
      <color rgb="FFFF0000"/>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indexed="64"/>
      </left>
      <right style="thin">
        <color indexed="64"/>
      </right>
      <top/>
      <bottom style="thin">
        <color indexed="64"/>
      </bottom>
      <diagonal/>
    </border>
    <border>
      <left style="thin">
        <color auto="1"/>
      </left>
      <right/>
      <top/>
      <bottom/>
      <diagonal/>
    </border>
    <border>
      <left/>
      <right/>
      <top/>
      <bottom style="thin">
        <color auto="1"/>
      </bottom>
      <diagonal/>
    </border>
  </borders>
  <cellStyleXfs count="1">
    <xf numFmtId="0" fontId="0" fillId="0" borderId="0"/>
  </cellStyleXfs>
  <cellXfs count="96">
    <xf numFmtId="0" fontId="0" fillId="0" borderId="0" xfId="0"/>
    <xf numFmtId="2" fontId="0" fillId="0" borderId="0" xfId="0" applyNumberFormat="1"/>
    <xf numFmtId="0" fontId="0" fillId="2" borderId="1" xfId="0" applyFill="1" applyBorder="1" applyAlignment="1">
      <alignment horizontal="center" vertical="center"/>
    </xf>
    <xf numFmtId="10" fontId="3" fillId="2" borderId="1" xfId="0" applyNumberFormat="1" applyFont="1" applyFill="1" applyBorder="1" applyAlignment="1">
      <alignment horizontal="center"/>
    </xf>
    <xf numFmtId="10" fontId="4" fillId="2" borderId="1" xfId="0" applyNumberFormat="1" applyFont="1" applyFill="1" applyBorder="1" applyAlignment="1">
      <alignment horizontal="center"/>
    </xf>
    <xf numFmtId="0" fontId="2" fillId="3" borderId="1" xfId="0" applyFont="1" applyFill="1" applyBorder="1" applyAlignment="1">
      <alignment horizontal="center" vertical="center" wrapText="1"/>
    </xf>
    <xf numFmtId="0" fontId="1" fillId="3" borderId="1" xfId="0" applyFont="1" applyFill="1" applyBorder="1" applyAlignment="1">
      <alignment horizontal="center"/>
    </xf>
    <xf numFmtId="0" fontId="4" fillId="3" borderId="1" xfId="0" applyFont="1" applyFill="1" applyBorder="1" applyAlignment="1">
      <alignment horizontal="center" vertical="center"/>
    </xf>
    <xf numFmtId="0" fontId="5" fillId="0" borderId="0" xfId="0" applyFont="1" applyAlignment="1">
      <alignment wrapText="1"/>
    </xf>
    <xf numFmtId="0" fontId="2" fillId="0" borderId="0" xfId="0" applyFont="1" applyAlignment="1">
      <alignment vertical="center" wrapText="1"/>
    </xf>
    <xf numFmtId="0" fontId="5" fillId="0" borderId="0" xfId="0" applyFont="1" applyAlignment="1">
      <alignment vertical="center" wrapText="1"/>
    </xf>
    <xf numFmtId="0" fontId="0" fillId="0" borderId="0" xfId="0" applyBorder="1"/>
    <xf numFmtId="2" fontId="0" fillId="2" borderId="1" xfId="0" applyNumberFormat="1" applyFill="1" applyBorder="1" applyAlignment="1">
      <alignment horizontal="center" vertical="center"/>
    </xf>
    <xf numFmtId="0" fontId="0" fillId="0" borderId="0" xfId="0" applyFont="1"/>
    <xf numFmtId="0" fontId="14" fillId="0" borderId="0" xfId="0" applyFont="1"/>
    <xf numFmtId="0" fontId="15" fillId="0" borderId="0" xfId="0" applyFont="1"/>
    <xf numFmtId="0" fontId="0" fillId="0" borderId="0" xfId="0" applyAlignment="1">
      <alignment vertical="top" wrapText="1"/>
    </xf>
    <xf numFmtId="0" fontId="18" fillId="0" borderId="0" xfId="0" applyFont="1" applyAlignment="1">
      <alignment wrapText="1"/>
    </xf>
    <xf numFmtId="0" fontId="19" fillId="0" borderId="0" xfId="0" applyFont="1" applyFill="1" applyBorder="1" applyAlignment="1"/>
    <xf numFmtId="0" fontId="16" fillId="0" borderId="0" xfId="0" applyFont="1" applyFill="1" applyBorder="1" applyAlignment="1">
      <alignment vertical="top"/>
    </xf>
    <xf numFmtId="4" fontId="20" fillId="0" borderId="1" xfId="0" applyNumberFormat="1" applyFont="1" applyFill="1" applyBorder="1" applyAlignment="1">
      <alignment vertical="center"/>
    </xf>
    <xf numFmtId="0" fontId="20" fillId="0" borderId="1" xfId="0" applyFont="1" applyFill="1" applyBorder="1" applyAlignment="1">
      <alignment horizontal="right" vertical="center"/>
    </xf>
    <xf numFmtId="0" fontId="21" fillId="2" borderId="1" xfId="0" applyFont="1" applyFill="1" applyBorder="1" applyAlignment="1">
      <alignment horizontal="left" vertical="center" wrapText="1"/>
    </xf>
    <xf numFmtId="2" fontId="14" fillId="0" borderId="0" xfId="0" applyNumberFormat="1" applyFont="1"/>
    <xf numFmtId="0" fontId="23" fillId="2" borderId="1" xfId="0" applyFont="1" applyFill="1" applyBorder="1" applyAlignment="1">
      <alignment vertical="center" wrapText="1"/>
    </xf>
    <xf numFmtId="0" fontId="21" fillId="2" borderId="1" xfId="0" applyFont="1" applyFill="1" applyBorder="1" applyAlignment="1">
      <alignmen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25" fillId="5" borderId="1" xfId="0" applyFont="1" applyFill="1" applyBorder="1" applyAlignment="1">
      <alignment horizontal="center" vertical="center"/>
    </xf>
    <xf numFmtId="0" fontId="26" fillId="0" borderId="1" xfId="0" applyFont="1" applyFill="1" applyBorder="1" applyAlignment="1">
      <alignment vertical="center"/>
    </xf>
    <xf numFmtId="0" fontId="11" fillId="6"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7" fillId="6" borderId="1" xfId="0" applyFont="1" applyFill="1" applyBorder="1" applyAlignment="1">
      <alignment horizontal="center" vertical="center" wrapText="1"/>
    </xf>
    <xf numFmtId="0" fontId="0" fillId="0" borderId="0" xfId="0" applyAlignment="1">
      <alignment vertical="center"/>
    </xf>
    <xf numFmtId="0" fontId="30" fillId="0" borderId="0" xfId="0" applyFont="1" applyAlignment="1"/>
    <xf numFmtId="0" fontId="21" fillId="0" borderId="0" xfId="0" applyFont="1" applyAlignment="1">
      <alignment vertical="center"/>
    </xf>
    <xf numFmtId="0" fontId="22" fillId="0" borderId="0" xfId="0" applyFont="1" applyAlignment="1">
      <alignment vertical="center"/>
    </xf>
    <xf numFmtId="0" fontId="31" fillId="0" borderId="0" xfId="0" applyFont="1" applyAlignment="1">
      <alignment vertical="center"/>
    </xf>
    <xf numFmtId="0" fontId="32" fillId="0" borderId="0" xfId="0" applyFont="1" applyAlignment="1">
      <alignment vertical="top"/>
    </xf>
    <xf numFmtId="0" fontId="21" fillId="0" borderId="0" xfId="0" applyFont="1"/>
    <xf numFmtId="0" fontId="31" fillId="0" borderId="0" xfId="0" applyFont="1"/>
    <xf numFmtId="0" fontId="22" fillId="0" borderId="0" xfId="0" applyFont="1"/>
    <xf numFmtId="0" fontId="0" fillId="2" borderId="0" xfId="0" applyFill="1"/>
    <xf numFmtId="164" fontId="32" fillId="0" borderId="0" xfId="0" applyNumberFormat="1" applyFont="1" applyAlignment="1">
      <alignment vertical="top"/>
    </xf>
    <xf numFmtId="0" fontId="33" fillId="0" borderId="0" xfId="0" applyFont="1" applyBorder="1" applyAlignment="1">
      <alignment horizontal="center" vertical="center"/>
    </xf>
    <xf numFmtId="0" fontId="32" fillId="0" borderId="0" xfId="0" applyFont="1" applyAlignment="1">
      <alignment vertical="top" wrapText="1"/>
    </xf>
    <xf numFmtId="0" fontId="33" fillId="0" borderId="0" xfId="0" applyFont="1" applyBorder="1" applyAlignment="1">
      <alignment vertical="center"/>
    </xf>
    <xf numFmtId="0" fontId="1" fillId="3" borderId="1" xfId="0" applyFont="1" applyFill="1" applyBorder="1" applyAlignment="1">
      <alignment horizontal="center" vertical="center"/>
    </xf>
    <xf numFmtId="0" fontId="15" fillId="0" borderId="0" xfId="0" applyFont="1" applyAlignment="1">
      <alignment horizontal="center" vertical="center"/>
    </xf>
    <xf numFmtId="164" fontId="14" fillId="0" borderId="0" xfId="0" applyNumberFormat="1" applyFont="1"/>
    <xf numFmtId="165" fontId="32" fillId="0" borderId="0" xfId="0" applyNumberFormat="1" applyFont="1" applyAlignment="1">
      <alignment vertical="top"/>
    </xf>
    <xf numFmtId="3" fontId="15" fillId="0" borderId="0" xfId="0" applyNumberFormat="1" applyFont="1" applyAlignment="1">
      <alignment horizontal="center" vertical="center"/>
    </xf>
    <xf numFmtId="0" fontId="37" fillId="7" borderId="1" xfId="0" applyFont="1" applyFill="1" applyBorder="1" applyAlignment="1">
      <alignment horizontal="center" vertical="center" wrapText="1"/>
    </xf>
    <xf numFmtId="1" fontId="26" fillId="2" borderId="1" xfId="0" applyNumberFormat="1" applyFont="1" applyFill="1" applyBorder="1" applyAlignment="1">
      <alignment vertical="center"/>
    </xf>
    <xf numFmtId="4" fontId="26" fillId="2" borderId="1" xfId="0" applyNumberFormat="1" applyFont="1" applyFill="1" applyBorder="1" applyAlignment="1">
      <alignment vertical="center"/>
    </xf>
    <xf numFmtId="1" fontId="11" fillId="6" borderId="1" xfId="0" applyNumberFormat="1" applyFont="1" applyFill="1" applyBorder="1" applyAlignment="1">
      <alignment vertical="center"/>
    </xf>
    <xf numFmtId="4" fontId="11" fillId="6" borderId="1" xfId="0" applyNumberFormat="1" applyFont="1" applyFill="1" applyBorder="1" applyAlignment="1">
      <alignment vertical="center"/>
    </xf>
    <xf numFmtId="1" fontId="25" fillId="5" borderId="1" xfId="0" applyNumberFormat="1" applyFont="1" applyFill="1" applyBorder="1" applyAlignment="1">
      <alignment vertical="center"/>
    </xf>
    <xf numFmtId="4" fontId="25" fillId="5" borderId="1" xfId="0" applyNumberFormat="1" applyFont="1" applyFill="1" applyBorder="1" applyAlignment="1">
      <alignment vertical="center"/>
    </xf>
    <xf numFmtId="0" fontId="10" fillId="5" borderId="1" xfId="0" applyFont="1" applyFill="1" applyBorder="1"/>
    <xf numFmtId="4" fontId="10" fillId="5" borderId="1" xfId="0" applyNumberFormat="1" applyFont="1" applyFill="1" applyBorder="1"/>
    <xf numFmtId="1" fontId="12" fillId="4" borderId="6" xfId="0" applyNumberFormat="1" applyFont="1" applyFill="1" applyBorder="1"/>
    <xf numFmtId="4" fontId="12" fillId="4" borderId="6" xfId="0" applyNumberFormat="1" applyFont="1" applyFill="1" applyBorder="1"/>
    <xf numFmtId="0" fontId="20" fillId="2" borderId="6" xfId="0" applyFont="1" applyFill="1" applyBorder="1" applyAlignment="1">
      <alignment horizontal="right" vertical="center"/>
    </xf>
    <xf numFmtId="4" fontId="20" fillId="2" borderId="6" xfId="0" applyNumberFormat="1" applyFont="1" applyFill="1" applyBorder="1" applyAlignment="1">
      <alignment horizontal="right" vertical="center"/>
    </xf>
    <xf numFmtId="0" fontId="20" fillId="2" borderId="1" xfId="0" applyFont="1" applyFill="1" applyBorder="1" applyAlignment="1">
      <alignment horizontal="right" vertical="center"/>
    </xf>
    <xf numFmtId="4" fontId="20" fillId="2" borderId="1" xfId="0" applyNumberFormat="1" applyFont="1" applyFill="1" applyBorder="1" applyAlignment="1">
      <alignment horizontal="right" vertical="top" wrapText="1"/>
    </xf>
    <xf numFmtId="4" fontId="20" fillId="2" borderId="1" xfId="0" applyNumberFormat="1" applyFont="1" applyFill="1" applyBorder="1" applyAlignment="1">
      <alignment horizontal="right" vertical="center"/>
    </xf>
    <xf numFmtId="0" fontId="26" fillId="0" borderId="7" xfId="0" applyFont="1" applyFill="1" applyBorder="1" applyAlignment="1">
      <alignment horizontal="left" vertical="center"/>
    </xf>
    <xf numFmtId="0" fontId="22" fillId="0" borderId="0" xfId="0" applyFont="1" applyAlignment="1">
      <alignment horizontal="right" vertical="center"/>
    </xf>
    <xf numFmtId="0" fontId="38" fillId="0" borderId="0" xfId="0" applyFont="1" applyAlignment="1">
      <alignment vertical="top"/>
    </xf>
    <xf numFmtId="0" fontId="39" fillId="0" borderId="0" xfId="0" applyFont="1" applyAlignment="1">
      <alignment vertical="center"/>
    </xf>
    <xf numFmtId="3" fontId="20" fillId="0" borderId="1" xfId="0" applyNumberFormat="1" applyFont="1" applyFill="1" applyBorder="1" applyAlignment="1">
      <alignment vertical="center"/>
    </xf>
    <xf numFmtId="165" fontId="20" fillId="0" borderId="1" xfId="0" applyNumberFormat="1" applyFont="1" applyBorder="1"/>
    <xf numFmtId="165" fontId="10" fillId="7" borderId="1" xfId="0" applyNumberFormat="1" applyFont="1" applyFill="1" applyBorder="1"/>
    <xf numFmtId="165" fontId="10" fillId="5" borderId="1" xfId="0" applyNumberFormat="1" applyFont="1" applyFill="1" applyBorder="1"/>
    <xf numFmtId="165" fontId="10" fillId="4" borderId="1" xfId="0" applyNumberFormat="1" applyFont="1" applyFill="1" applyBorder="1"/>
    <xf numFmtId="165" fontId="0" fillId="0" borderId="0" xfId="0" applyNumberFormat="1" applyFont="1"/>
    <xf numFmtId="165" fontId="0" fillId="0" borderId="1" xfId="0" applyNumberFormat="1" applyFont="1" applyBorder="1" applyAlignment="1">
      <alignment horizontal="right" vertical="top"/>
    </xf>
    <xf numFmtId="165" fontId="20" fillId="0" borderId="1" xfId="0" applyNumberFormat="1" applyFont="1" applyBorder="1" applyAlignment="1">
      <alignment horizontal="right" vertical="center"/>
    </xf>
    <xf numFmtId="2" fontId="4" fillId="3" borderId="1" xfId="0" applyNumberFormat="1" applyFont="1" applyFill="1" applyBorder="1" applyAlignment="1">
      <alignment horizontal="center" vertical="center"/>
    </xf>
    <xf numFmtId="0" fontId="0" fillId="0" borderId="0" xfId="0" applyAlignment="1">
      <alignment vertical="top"/>
    </xf>
    <xf numFmtId="0" fontId="0" fillId="0" borderId="0" xfId="0" applyFont="1" applyAlignment="1"/>
    <xf numFmtId="10" fontId="4" fillId="3" borderId="1" xfId="0" applyNumberFormat="1" applyFont="1" applyFill="1" applyBorder="1" applyAlignment="1">
      <alignment horizontal="center"/>
    </xf>
    <xf numFmtId="0" fontId="16" fillId="0" borderId="0" xfId="0" applyFont="1" applyAlignment="1">
      <alignment horizontal="left" vertical="top" wrapText="1"/>
    </xf>
    <xf numFmtId="0" fontId="34" fillId="0" borderId="0" xfId="0" applyFont="1" applyBorder="1" applyAlignment="1">
      <alignment horizontal="center" vertical="top" wrapText="1"/>
    </xf>
    <xf numFmtId="0" fontId="21" fillId="2" borderId="1" xfId="0" applyFont="1" applyFill="1" applyBorder="1" applyAlignment="1">
      <alignment horizontal="left" vertical="center" wrapText="1"/>
    </xf>
    <xf numFmtId="0" fontId="28" fillId="2" borderId="8" xfId="0" applyFont="1" applyFill="1" applyBorder="1" applyAlignment="1">
      <alignment horizontal="center" vertical="center" wrapText="1"/>
    </xf>
    <xf numFmtId="0" fontId="35" fillId="0" borderId="0" xfId="0" applyFont="1" applyAlignment="1">
      <alignment horizontal="left" vertical="top" wrapText="1"/>
    </xf>
    <xf numFmtId="0" fontId="5" fillId="0" borderId="0" xfId="0" applyFont="1" applyAlignment="1">
      <alignment horizontal="center" wrapText="1"/>
    </xf>
    <xf numFmtId="0" fontId="36" fillId="2" borderId="0" xfId="0" applyFont="1" applyFill="1" applyBorder="1" applyAlignment="1">
      <alignment horizontal="left" vertical="center" wrapText="1"/>
    </xf>
    <xf numFmtId="0" fontId="2" fillId="0" borderId="0" xfId="0" applyFont="1" applyAlignment="1">
      <alignment horizontal="center" vertical="center" wrapText="1"/>
    </xf>
    <xf numFmtId="0" fontId="1" fillId="2" borderId="5" xfId="0" applyFont="1" applyFill="1" applyBorder="1" applyAlignment="1">
      <alignment horizontal="center" wrapText="1"/>
    </xf>
    <xf numFmtId="0" fontId="1" fillId="2" borderId="4" xfId="0" applyFont="1" applyFill="1" applyBorder="1" applyAlignment="1">
      <alignment horizont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533400</xdr:colOff>
      <xdr:row>4</xdr:row>
      <xdr:rowOff>228600</xdr:rowOff>
    </xdr:from>
    <xdr:to>
      <xdr:col>3</xdr:col>
      <xdr:colOff>419101</xdr:colOff>
      <xdr:row>7</xdr:row>
      <xdr:rowOff>590550</xdr:rowOff>
    </xdr:to>
    <xdr:sp macro="" textlink="">
      <xdr:nvSpPr>
        <xdr:cNvPr id="2" name="Zaobljeni pravokutnik 1"/>
        <xdr:cNvSpPr/>
      </xdr:nvSpPr>
      <xdr:spPr>
        <a:xfrm>
          <a:off x="533400" y="1390650"/>
          <a:ext cx="5800726" cy="155257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 number of pensioners</a:t>
          </a:r>
        </a:p>
        <a:p>
          <a:pPr algn="ctr"/>
          <a:r>
            <a:rPr lang="hr-HR" sz="1800" i="1">
              <a:solidFill>
                <a:srgbClr val="FFFF00"/>
              </a:solidFill>
            </a:rPr>
            <a:t>August 2024</a:t>
          </a:r>
        </a:p>
        <a:p>
          <a:pPr algn="ctr"/>
          <a:r>
            <a:rPr lang="hr-HR" sz="2400" b="1"/>
            <a:t>1.227.144</a:t>
          </a:r>
          <a:r>
            <a:rPr lang="hr-HR" sz="2400"/>
            <a:t>  </a:t>
          </a:r>
          <a:r>
            <a:rPr lang="hr-HR" sz="1800"/>
            <a:t>(EUR 551,08)</a:t>
          </a:r>
        </a:p>
      </xdr:txBody>
    </xdr:sp>
    <xdr:clientData/>
  </xdr:twoCellAnchor>
  <xdr:twoCellAnchor>
    <xdr:from>
      <xdr:col>0</xdr:col>
      <xdr:colOff>533400</xdr:colOff>
      <xdr:row>19</xdr:row>
      <xdr:rowOff>38100</xdr:rowOff>
    </xdr:from>
    <xdr:to>
      <xdr:col>3</xdr:col>
      <xdr:colOff>304800</xdr:colOff>
      <xdr:row>22</xdr:row>
      <xdr:rowOff>428625</xdr:rowOff>
    </xdr:to>
    <xdr:sp macro="" textlink="">
      <xdr:nvSpPr>
        <xdr:cNvPr id="3" name="Zaobljeni pravokutnik 2"/>
        <xdr:cNvSpPr/>
      </xdr:nvSpPr>
      <xdr:spPr>
        <a:xfrm>
          <a:off x="533400" y="6724650"/>
          <a:ext cx="5686425" cy="157162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hr-HR" sz="1800">
              <a:solidFill>
                <a:schemeClr val="lt1"/>
              </a:solidFill>
              <a:latin typeface="+mn-lt"/>
              <a:ea typeface="+mn-ea"/>
              <a:cs typeface="+mn-cs"/>
            </a:rPr>
            <a:t>Total number of pensioners</a:t>
          </a:r>
        </a:p>
        <a:p>
          <a:pPr marL="0" indent="0" algn="ctr"/>
          <a:r>
            <a:rPr lang="hr-HR" sz="1800">
              <a:solidFill>
                <a:srgbClr val="FFFF00"/>
              </a:solidFill>
              <a:latin typeface="+mn-lt"/>
              <a:ea typeface="+mn-ea"/>
              <a:cs typeface="+mn-cs"/>
            </a:rPr>
            <a:t>August 2024 </a:t>
          </a:r>
        </a:p>
        <a:p>
          <a:pPr algn="ctr"/>
          <a:r>
            <a:rPr lang="hr-HR" sz="1800" i="1" baseline="0">
              <a:solidFill>
                <a:srgbClr val="FFFF00"/>
              </a:solidFill>
            </a:rPr>
            <a:t>according to the international agreements</a:t>
          </a:r>
        </a:p>
        <a:p>
          <a:pPr algn="ctr"/>
          <a:r>
            <a:rPr lang="hr-HR" sz="2400" b="1" baseline="0">
              <a:solidFill>
                <a:schemeClr val="bg1"/>
              </a:solidFill>
            </a:rPr>
            <a:t>188.179</a:t>
          </a:r>
          <a:r>
            <a:rPr lang="hr-HR" sz="1800" baseline="0">
              <a:solidFill>
                <a:schemeClr val="bg1"/>
              </a:solidFill>
            </a:rPr>
            <a:t> (EUR 169,85 )</a:t>
          </a:r>
          <a:endParaRPr lang="hr-HR" sz="1800">
            <a:solidFill>
              <a:schemeClr val="bg1"/>
            </a:solidFill>
          </a:endParaRPr>
        </a:p>
      </xdr:txBody>
    </xdr:sp>
    <xdr:clientData/>
  </xdr:twoCellAnchor>
  <xdr:twoCellAnchor>
    <xdr:from>
      <xdr:col>0</xdr:col>
      <xdr:colOff>2457449</xdr:colOff>
      <xdr:row>8</xdr:row>
      <xdr:rowOff>38100</xdr:rowOff>
    </xdr:from>
    <xdr:to>
      <xdr:col>1</xdr:col>
      <xdr:colOff>57149</xdr:colOff>
      <xdr:row>10</xdr:row>
      <xdr:rowOff>9525</xdr:rowOff>
    </xdr:to>
    <xdr:sp macro="" textlink="">
      <xdr:nvSpPr>
        <xdr:cNvPr id="4" name="Minus 3"/>
        <xdr:cNvSpPr/>
      </xdr:nvSpPr>
      <xdr:spPr>
        <a:xfrm>
          <a:off x="609599" y="1562100"/>
          <a:ext cx="57150" cy="352425"/>
        </a:xfrm>
        <a:prstGeom prst="mathMinus">
          <a:avLst/>
        </a:prstGeom>
        <a:solidFill>
          <a:srgbClr val="002060"/>
        </a:solid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p>
      </xdr:txBody>
    </xdr:sp>
    <xdr:clientData/>
  </xdr:twoCellAnchor>
  <xdr:twoCellAnchor>
    <xdr:from>
      <xdr:col>0</xdr:col>
      <xdr:colOff>2324101</xdr:colOff>
      <xdr:row>17</xdr:row>
      <xdr:rowOff>161925</xdr:rowOff>
    </xdr:from>
    <xdr:to>
      <xdr:col>1</xdr:col>
      <xdr:colOff>76200</xdr:colOff>
      <xdr:row>18</xdr:row>
      <xdr:rowOff>333375</xdr:rowOff>
    </xdr:to>
    <xdr:sp macro="" textlink="">
      <xdr:nvSpPr>
        <xdr:cNvPr id="5" name="Jednako 4"/>
        <xdr:cNvSpPr/>
      </xdr:nvSpPr>
      <xdr:spPr>
        <a:xfrm>
          <a:off x="609601" y="3400425"/>
          <a:ext cx="76199" cy="219075"/>
        </a:xfrm>
        <a:prstGeom prst="mathEqual">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solidFill>
              <a:schemeClr val="tx1"/>
            </a:solidFill>
          </a:endParaRPr>
        </a:p>
      </xdr:txBody>
    </xdr:sp>
    <xdr:clientData/>
  </xdr:twoCellAnchor>
  <xdr:twoCellAnchor>
    <xdr:from>
      <xdr:col>0</xdr:col>
      <xdr:colOff>323852</xdr:colOff>
      <xdr:row>10</xdr:row>
      <xdr:rowOff>161926</xdr:rowOff>
    </xdr:from>
    <xdr:to>
      <xdr:col>3</xdr:col>
      <xdr:colOff>323851</xdr:colOff>
      <xdr:row>17</xdr:row>
      <xdr:rowOff>104775</xdr:rowOff>
    </xdr:to>
    <xdr:sp macro="" textlink="">
      <xdr:nvSpPr>
        <xdr:cNvPr id="6" name="Zaobljeni pravokutnik 5"/>
        <xdr:cNvSpPr/>
      </xdr:nvSpPr>
      <xdr:spPr>
        <a:xfrm>
          <a:off x="323852" y="3733801"/>
          <a:ext cx="5915024" cy="2066924"/>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a:t>
          </a:r>
          <a:r>
            <a:rPr lang="hr-HR" sz="1800" baseline="0"/>
            <a:t> number of pensioners</a:t>
          </a:r>
          <a:endParaRPr lang="hr-HR" sz="1800"/>
        </a:p>
        <a:p>
          <a:pPr algn="ctr"/>
          <a:r>
            <a:rPr lang="hr-HR" sz="1800" i="1" baseline="0">
              <a:solidFill>
                <a:srgbClr val="FFFF00"/>
              </a:solidFill>
            </a:rPr>
            <a:t>August </a:t>
          </a:r>
          <a:r>
            <a:rPr lang="hr-HR" sz="1800" i="1">
              <a:solidFill>
                <a:srgbClr val="FFFF00"/>
              </a:solidFill>
            </a:rPr>
            <a:t>2024 </a:t>
          </a:r>
        </a:p>
        <a:p>
          <a:pPr algn="ctr"/>
          <a:r>
            <a:rPr lang="hr-HR" sz="1800" i="1">
              <a:solidFill>
                <a:srgbClr val="FFFF00"/>
              </a:solidFill>
            </a:rPr>
            <a:t>not including</a:t>
          </a:r>
          <a:r>
            <a:rPr lang="hr-HR" sz="1800" i="1" baseline="0">
              <a:solidFill>
                <a:srgbClr val="FFFF00"/>
              </a:solidFill>
            </a:rPr>
            <a:t> international agreements</a:t>
          </a:r>
          <a:endParaRPr lang="hr-HR" sz="1800" i="1">
            <a:solidFill>
              <a:srgbClr val="FFFF00"/>
            </a:solidFill>
          </a:endParaRPr>
        </a:p>
        <a:p>
          <a:pPr algn="ctr"/>
          <a:r>
            <a:rPr lang="hr-HR" sz="1800" b="1"/>
            <a:t>1.038.965</a:t>
          </a:r>
          <a:r>
            <a:rPr lang="hr-HR" sz="1800"/>
            <a:t>  </a:t>
          </a:r>
          <a:r>
            <a:rPr lang="hr-HR" sz="1800" b="1"/>
            <a:t>(EUR 620,13</a:t>
          </a:r>
          <a:r>
            <a:rPr lang="hr-HR" sz="1800" b="1" baseline="0"/>
            <a:t> </a:t>
          </a:r>
          <a:r>
            <a:rPr lang="hr-HR" sz="1800" b="1"/>
            <a:t> </a:t>
          </a:r>
          <a:r>
            <a:rPr lang="hr-HR" sz="1800" b="1">
              <a:solidFill>
                <a:schemeClr val="bg1"/>
              </a:solidFill>
            </a:rPr>
            <a:t>47,2%)</a:t>
          </a:r>
        </a:p>
      </xdr:txBody>
    </xdr:sp>
    <xdr:clientData/>
  </xdr:twoCellAnchor>
  <xdr:twoCellAnchor editAs="oneCell">
    <xdr:from>
      <xdr:col>0</xdr:col>
      <xdr:colOff>0</xdr:colOff>
      <xdr:row>69</xdr:row>
      <xdr:rowOff>0</xdr:rowOff>
    </xdr:from>
    <xdr:to>
      <xdr:col>3</xdr:col>
      <xdr:colOff>942975</xdr:colOff>
      <xdr:row>93</xdr:row>
      <xdr:rowOff>171450</xdr:rowOff>
    </xdr:to>
    <xdr:pic>
      <xdr:nvPicPr>
        <xdr:cNvPr id="7" name="Slika 6"/>
        <xdr:cNvPicPr>
          <a:picLocks noChangeAspect="1"/>
        </xdr:cNvPicPr>
      </xdr:nvPicPr>
      <xdr:blipFill>
        <a:blip xmlns:r="http://schemas.openxmlformats.org/officeDocument/2006/relationships" r:embed="rId1"/>
        <a:stretch>
          <a:fillRect/>
        </a:stretch>
      </xdr:blipFill>
      <xdr:spPr>
        <a:xfrm>
          <a:off x="0" y="19840575"/>
          <a:ext cx="6858000" cy="4743450"/>
        </a:xfrm>
        <a:prstGeom prst="rect">
          <a:avLst/>
        </a:prstGeom>
      </xdr:spPr>
    </xdr:pic>
    <xdr:clientData/>
  </xdr:twoCellAnchor>
  <xdr:twoCellAnchor editAs="oneCell">
    <xdr:from>
      <xdr:col>0</xdr:col>
      <xdr:colOff>0</xdr:colOff>
      <xdr:row>102</xdr:row>
      <xdr:rowOff>0</xdr:rowOff>
    </xdr:from>
    <xdr:to>
      <xdr:col>3</xdr:col>
      <xdr:colOff>914400</xdr:colOff>
      <xdr:row>121</xdr:row>
      <xdr:rowOff>142875</xdr:rowOff>
    </xdr:to>
    <xdr:pic>
      <xdr:nvPicPr>
        <xdr:cNvPr id="8" name="Slika 7"/>
        <xdr:cNvPicPr>
          <a:picLocks noChangeAspect="1"/>
        </xdr:cNvPicPr>
      </xdr:nvPicPr>
      <xdr:blipFill>
        <a:blip xmlns:r="http://schemas.openxmlformats.org/officeDocument/2006/relationships" r:embed="rId2"/>
        <a:stretch>
          <a:fillRect/>
        </a:stretch>
      </xdr:blipFill>
      <xdr:spPr>
        <a:xfrm>
          <a:off x="0" y="26746200"/>
          <a:ext cx="6829425" cy="3762375"/>
        </a:xfrm>
        <a:prstGeom prst="rect">
          <a:avLst/>
        </a:prstGeom>
      </xdr:spPr>
    </xdr:pic>
    <xdr:clientData/>
  </xdr:twoCellAnchor>
  <xdr:twoCellAnchor editAs="oneCell">
    <xdr:from>
      <xdr:col>0</xdr:col>
      <xdr:colOff>0</xdr:colOff>
      <xdr:row>24</xdr:row>
      <xdr:rowOff>333375</xdr:rowOff>
    </xdr:from>
    <xdr:to>
      <xdr:col>3</xdr:col>
      <xdr:colOff>952500</xdr:colOff>
      <xdr:row>43</xdr:row>
      <xdr:rowOff>180974</xdr:rowOff>
    </xdr:to>
    <xdr:pic>
      <xdr:nvPicPr>
        <xdr:cNvPr id="9" name="Slika 8"/>
        <xdr:cNvPicPr>
          <a:picLocks noChangeAspect="1"/>
        </xdr:cNvPicPr>
      </xdr:nvPicPr>
      <xdr:blipFill>
        <a:blip xmlns:r="http://schemas.openxmlformats.org/officeDocument/2006/relationships" r:embed="rId3"/>
        <a:stretch>
          <a:fillRect/>
        </a:stretch>
      </xdr:blipFill>
      <xdr:spPr>
        <a:xfrm>
          <a:off x="0" y="9277350"/>
          <a:ext cx="6867525" cy="3924299"/>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18"/>
  <sheetViews>
    <sheetView tabSelected="1" zoomScaleNormal="100" workbookViewId="0">
      <selection activeCell="E117" sqref="E117"/>
    </sheetView>
  </sheetViews>
  <sheetFormatPr defaultColWidth="9.140625" defaultRowHeight="15" x14ac:dyDescent="0.25"/>
  <cols>
    <col min="1" max="1" width="59" style="13" customWidth="1"/>
    <col min="2" max="6" width="14.85546875" style="13" customWidth="1"/>
    <col min="7" max="7" width="11.28515625" style="14" customWidth="1"/>
    <col min="8" max="8" width="9.140625" style="14" customWidth="1"/>
    <col min="9" max="9" width="12.140625" style="14" customWidth="1"/>
    <col min="10" max="10" width="9.140625" style="14" customWidth="1"/>
    <col min="11" max="11" width="9.140625" style="15" customWidth="1"/>
    <col min="12" max="14" width="9.140625" style="14" customWidth="1"/>
    <col min="15" max="17" width="9.140625" style="14"/>
    <col min="18" max="16384" width="9.140625" style="13"/>
  </cols>
  <sheetData>
    <row r="3" spans="1:15" ht="60" customHeight="1" x14ac:dyDescent="0.25">
      <c r="A3" s="85" t="s">
        <v>57</v>
      </c>
      <c r="B3" s="85"/>
      <c r="C3" s="85"/>
      <c r="D3" s="46"/>
      <c r="E3" s="46"/>
      <c r="F3" s="45"/>
      <c r="G3" s="38"/>
      <c r="H3" s="38"/>
      <c r="I3" s="38"/>
      <c r="J3" s="38"/>
      <c r="K3" s="38"/>
      <c r="L3" s="38"/>
      <c r="M3" s="38"/>
      <c r="N3" s="38"/>
      <c r="O3" s="38"/>
    </row>
    <row r="4" spans="1:15" ht="18" customHeight="1" x14ac:dyDescent="0.25">
      <c r="A4" s="44"/>
      <c r="B4" s="44"/>
      <c r="C4" s="44"/>
      <c r="D4" s="44"/>
      <c r="E4" s="44"/>
      <c r="F4" s="38"/>
      <c r="G4" s="38"/>
      <c r="H4" s="38"/>
      <c r="I4" s="38"/>
      <c r="J4" s="38"/>
      <c r="K4" s="38"/>
      <c r="L4" s="38"/>
      <c r="M4" s="38"/>
      <c r="N4" s="38"/>
      <c r="O4" s="38"/>
    </row>
    <row r="5" spans="1:15" customFormat="1" ht="28.5" customHeight="1" x14ac:dyDescent="0.25">
      <c r="F5" s="38"/>
      <c r="G5" s="38"/>
      <c r="H5" s="38"/>
      <c r="I5" s="38"/>
      <c r="J5" s="38"/>
      <c r="K5" s="38"/>
      <c r="L5" s="38"/>
      <c r="M5" s="38"/>
      <c r="N5" s="38"/>
      <c r="O5" s="38"/>
    </row>
    <row r="6" spans="1:15" customFormat="1" ht="15.75" customHeight="1" x14ac:dyDescent="0.25">
      <c r="F6" s="38"/>
      <c r="G6" s="38"/>
      <c r="H6" s="38"/>
      <c r="I6" s="38"/>
      <c r="J6" s="38"/>
      <c r="K6" s="38"/>
      <c r="L6" s="38"/>
      <c r="M6" s="38"/>
      <c r="N6" s="38"/>
      <c r="O6" s="38"/>
    </row>
    <row r="7" spans="1:15" customFormat="1" ht="49.5" customHeight="1" x14ac:dyDescent="0.25">
      <c r="F7" s="38"/>
      <c r="G7" s="38"/>
      <c r="H7" s="38"/>
      <c r="I7" s="43"/>
      <c r="J7" s="38"/>
      <c r="K7" s="38"/>
      <c r="L7" s="38"/>
      <c r="M7" s="38"/>
      <c r="N7" s="38"/>
      <c r="O7" s="38"/>
    </row>
    <row r="8" spans="1:15" customFormat="1" ht="66" customHeight="1" x14ac:dyDescent="0.25">
      <c r="F8" s="38"/>
      <c r="G8" s="38"/>
      <c r="H8" s="38"/>
      <c r="I8" s="38"/>
      <c r="J8" s="38"/>
      <c r="K8" s="38"/>
      <c r="L8" s="38"/>
      <c r="M8" s="38"/>
      <c r="N8" s="38"/>
      <c r="O8" s="38"/>
    </row>
    <row r="9" spans="1:15" customFormat="1" ht="15" customHeight="1" x14ac:dyDescent="0.25">
      <c r="F9" s="38"/>
      <c r="G9" s="38"/>
      <c r="H9" s="38"/>
      <c r="I9" s="38"/>
      <c r="J9" s="38"/>
      <c r="K9" s="38"/>
      <c r="L9" s="38"/>
      <c r="M9" s="38"/>
      <c r="N9" s="38"/>
      <c r="O9" s="38"/>
    </row>
    <row r="10" spans="1:15" s="42" customFormat="1" ht="15" customHeight="1" x14ac:dyDescent="0.25">
      <c r="F10" s="38"/>
      <c r="G10" s="38"/>
      <c r="H10" s="38"/>
      <c r="I10" s="38"/>
      <c r="J10" s="38"/>
      <c r="K10" s="38"/>
      <c r="L10" s="38"/>
      <c r="M10" s="38"/>
      <c r="N10" s="38"/>
      <c r="O10" s="38"/>
    </row>
    <row r="11" spans="1:15" s="39" customFormat="1" ht="30.75" customHeight="1" x14ac:dyDescent="0.2">
      <c r="A11" s="41"/>
      <c r="B11" s="41"/>
      <c r="C11" s="41"/>
      <c r="D11" s="41"/>
      <c r="E11" s="40"/>
      <c r="F11" s="38"/>
      <c r="G11" s="38"/>
      <c r="H11" s="38"/>
      <c r="I11" s="38"/>
      <c r="J11" s="38"/>
      <c r="K11" s="38"/>
      <c r="L11" s="38"/>
      <c r="M11" s="38"/>
      <c r="N11" s="38"/>
      <c r="O11" s="38"/>
    </row>
    <row r="12" spans="1:15" s="35" customFormat="1" ht="19.5" customHeight="1" x14ac:dyDescent="0.25">
      <c r="A12" s="36"/>
      <c r="B12" s="36"/>
      <c r="C12" s="36"/>
      <c r="D12" s="36"/>
      <c r="E12" s="37"/>
      <c r="F12" s="38"/>
      <c r="G12" s="38"/>
      <c r="H12" s="38"/>
      <c r="I12" s="38"/>
      <c r="J12" s="38"/>
      <c r="K12" s="38"/>
      <c r="L12" s="38"/>
      <c r="M12" s="38"/>
      <c r="N12" s="38"/>
      <c r="O12" s="38"/>
    </row>
    <row r="13" spans="1:15" s="35" customFormat="1" ht="19.5" customHeight="1" x14ac:dyDescent="0.25">
      <c r="A13" s="36"/>
      <c r="B13" s="36"/>
      <c r="C13" s="36"/>
      <c r="D13" s="36"/>
      <c r="E13" s="37"/>
      <c r="F13" s="38"/>
      <c r="G13" s="38"/>
      <c r="H13" s="38"/>
      <c r="I13" s="38"/>
      <c r="J13" s="38"/>
      <c r="K13" s="38"/>
      <c r="L13" s="38"/>
      <c r="M13" s="38"/>
      <c r="N13" s="38"/>
      <c r="O13" s="38"/>
    </row>
    <row r="14" spans="1:15" s="35" customFormat="1" ht="19.5" customHeight="1" x14ac:dyDescent="0.25">
      <c r="A14" s="36"/>
      <c r="B14" s="36"/>
      <c r="C14" s="36"/>
      <c r="D14" s="36"/>
      <c r="E14" s="36"/>
      <c r="F14" s="38"/>
      <c r="G14" s="38"/>
      <c r="H14" s="38"/>
      <c r="I14" s="38"/>
      <c r="J14" s="38"/>
      <c r="K14" s="38"/>
      <c r="L14" s="38"/>
      <c r="M14" s="38"/>
      <c r="N14" s="38"/>
      <c r="O14" s="38"/>
    </row>
    <row r="15" spans="1:15" s="35" customFormat="1" ht="19.5" customHeight="1" x14ac:dyDescent="0.25">
      <c r="A15" s="36"/>
      <c r="B15" s="36"/>
      <c r="C15" s="36"/>
      <c r="D15" s="36"/>
      <c r="E15" s="71"/>
      <c r="F15" s="38"/>
      <c r="G15" s="38"/>
      <c r="H15" s="38"/>
      <c r="I15" s="38"/>
      <c r="J15" s="38"/>
      <c r="K15" s="38"/>
      <c r="L15" s="38"/>
      <c r="M15" s="38"/>
      <c r="N15" s="38"/>
      <c r="O15" s="38"/>
    </row>
    <row r="16" spans="1:15" s="35" customFormat="1" ht="19.5" customHeight="1" x14ac:dyDescent="0.25">
      <c r="A16" s="36"/>
      <c r="B16" s="36"/>
      <c r="C16" s="36"/>
      <c r="D16" s="36"/>
      <c r="E16" s="36"/>
      <c r="F16" s="43"/>
      <c r="G16" s="38"/>
      <c r="H16" s="38"/>
      <c r="I16" s="38"/>
      <c r="J16" s="38"/>
      <c r="K16" s="38"/>
      <c r="L16" s="38"/>
      <c r="M16" s="38"/>
      <c r="N16" s="38"/>
      <c r="O16" s="38"/>
    </row>
    <row r="17" spans="1:17" s="35" customFormat="1" ht="39" customHeight="1" x14ac:dyDescent="0.25">
      <c r="A17" s="36"/>
      <c r="B17" s="36"/>
      <c r="C17" s="36"/>
      <c r="D17" s="69"/>
      <c r="E17" s="37"/>
      <c r="F17" s="43"/>
      <c r="G17" s="50"/>
      <c r="H17" s="38"/>
      <c r="I17" s="38"/>
      <c r="J17" s="38"/>
      <c r="K17" s="38"/>
      <c r="L17" s="38"/>
      <c r="M17" s="38"/>
      <c r="N17" s="38"/>
      <c r="O17" s="38"/>
    </row>
    <row r="18" spans="1:17" s="35" customFormat="1" ht="39" customHeight="1" x14ac:dyDescent="0.25">
      <c r="A18" s="36"/>
      <c r="B18" s="36"/>
      <c r="C18" s="36"/>
      <c r="D18" s="36"/>
      <c r="E18" s="37"/>
      <c r="F18" s="38"/>
      <c r="G18" s="38"/>
      <c r="H18" s="38"/>
      <c r="I18" s="38"/>
      <c r="J18" s="38"/>
      <c r="K18" s="38"/>
      <c r="L18" s="38"/>
      <c r="M18" s="38"/>
      <c r="N18" s="38"/>
      <c r="O18" s="38"/>
    </row>
    <row r="19" spans="1:17" s="35" customFormat="1" ht="39" customHeight="1" x14ac:dyDescent="0.25">
      <c r="A19" s="36"/>
      <c r="B19" s="36"/>
      <c r="C19" s="36"/>
      <c r="D19" s="36"/>
      <c r="E19" s="37"/>
      <c r="F19" s="38"/>
      <c r="G19" s="38"/>
      <c r="H19" s="38"/>
      <c r="I19" s="38"/>
      <c r="J19" s="38"/>
      <c r="K19" s="38"/>
      <c r="L19" s="38"/>
      <c r="M19" s="38"/>
      <c r="N19" s="38"/>
      <c r="O19" s="38"/>
    </row>
    <row r="20" spans="1:17" s="35" customFormat="1" ht="39" customHeight="1" x14ac:dyDescent="0.25">
      <c r="A20" s="36"/>
      <c r="B20" s="36"/>
      <c r="C20" s="36"/>
      <c r="D20" s="36"/>
      <c r="E20" s="37"/>
      <c r="F20" s="33"/>
      <c r="G20" s="36"/>
      <c r="H20" s="36"/>
      <c r="I20" s="36"/>
      <c r="J20" s="36"/>
    </row>
    <row r="21" spans="1:17" s="35" customFormat="1" ht="19.5" customHeight="1" x14ac:dyDescent="0.25">
      <c r="A21" s="36"/>
      <c r="B21" s="36"/>
      <c r="C21" s="36"/>
      <c r="D21" s="36"/>
      <c r="E21" s="37"/>
      <c r="F21" s="33"/>
      <c r="G21" s="36"/>
      <c r="H21" s="36"/>
      <c r="I21" s="36"/>
      <c r="J21" s="36"/>
    </row>
    <row r="22" spans="1:17" customFormat="1" ht="34.5" customHeight="1" x14ac:dyDescent="0.3">
      <c r="D22" s="34"/>
      <c r="E22" s="34"/>
      <c r="F22" s="33"/>
      <c r="G22" s="34"/>
      <c r="H22" s="34"/>
      <c r="I22" s="34"/>
      <c r="J22" s="34"/>
      <c r="K22" s="34"/>
      <c r="L22" s="34"/>
    </row>
    <row r="23" spans="1:17" customFormat="1" ht="33.75" customHeight="1" x14ac:dyDescent="0.25">
      <c r="F23" s="33"/>
    </row>
    <row r="24" spans="1:17" customFormat="1" ht="34.5" customHeight="1" x14ac:dyDescent="0.25"/>
    <row r="25" spans="1:17" customFormat="1" ht="51" customHeight="1" x14ac:dyDescent="0.25">
      <c r="E25" s="33"/>
    </row>
    <row r="26" spans="1:17" x14ac:dyDescent="0.25">
      <c r="C26" s="15"/>
      <c r="D26" s="14"/>
      <c r="E26" s="14"/>
      <c r="F26" s="14"/>
      <c r="G26" s="15"/>
      <c r="K26" s="14"/>
      <c r="N26" s="13"/>
      <c r="O26" s="13"/>
      <c r="P26" s="13"/>
      <c r="Q26" s="13"/>
    </row>
    <row r="27" spans="1:17" x14ac:dyDescent="0.25">
      <c r="C27" s="15"/>
      <c r="D27" s="14"/>
      <c r="E27" s="14"/>
      <c r="F27" s="14"/>
      <c r="G27" s="15"/>
      <c r="K27" s="14"/>
      <c r="N27" s="13"/>
      <c r="O27" s="13"/>
      <c r="P27" s="13"/>
      <c r="Q27" s="13"/>
    </row>
    <row r="28" spans="1:17" x14ac:dyDescent="0.25">
      <c r="C28" s="15"/>
      <c r="D28" s="14"/>
      <c r="E28" s="14"/>
      <c r="F28" s="14"/>
      <c r="G28" s="15"/>
      <c r="I28" s="49"/>
      <c r="K28" s="14"/>
      <c r="N28" s="13"/>
      <c r="O28" s="13"/>
      <c r="P28" s="13"/>
      <c r="Q28" s="13"/>
    </row>
    <row r="29" spans="1:17" x14ac:dyDescent="0.25">
      <c r="C29" s="15"/>
      <c r="D29" s="14"/>
      <c r="E29" s="14"/>
      <c r="F29" s="14"/>
      <c r="G29" s="15"/>
      <c r="K29" s="14"/>
      <c r="N29" s="13"/>
      <c r="O29" s="13"/>
      <c r="P29" s="13"/>
      <c r="Q29" s="13"/>
    </row>
    <row r="30" spans="1:17" x14ac:dyDescent="0.25">
      <c r="C30" s="15"/>
      <c r="D30" s="14"/>
      <c r="E30" s="14"/>
      <c r="F30" s="14"/>
      <c r="G30" s="15"/>
      <c r="K30" s="14"/>
      <c r="N30" s="13"/>
      <c r="O30" s="13"/>
      <c r="P30" s="13"/>
      <c r="Q30" s="13"/>
    </row>
    <row r="31" spans="1:17" x14ac:dyDescent="0.25">
      <c r="C31" s="15"/>
      <c r="D31" s="14"/>
      <c r="E31" s="14"/>
      <c r="F31" s="14"/>
      <c r="G31" s="15"/>
      <c r="K31" s="14"/>
      <c r="N31" s="13"/>
      <c r="O31" s="13"/>
      <c r="P31" s="13"/>
      <c r="Q31" s="13"/>
    </row>
    <row r="32" spans="1:17" x14ac:dyDescent="0.25">
      <c r="C32" s="15"/>
      <c r="D32" s="14"/>
      <c r="E32" s="14"/>
      <c r="F32" s="14"/>
      <c r="G32" s="15"/>
      <c r="K32" s="14"/>
      <c r="N32" s="13"/>
      <c r="O32" s="13"/>
      <c r="P32" s="13"/>
      <c r="Q32" s="13"/>
    </row>
    <row r="33" spans="1:17" x14ac:dyDescent="0.25">
      <c r="C33" s="15"/>
      <c r="D33" s="14"/>
      <c r="E33" s="14"/>
      <c r="F33" s="14"/>
      <c r="G33" s="15"/>
      <c r="K33" s="14"/>
      <c r="N33" s="13"/>
      <c r="O33" s="13"/>
      <c r="P33" s="13"/>
      <c r="Q33" s="13"/>
    </row>
    <row r="34" spans="1:17" x14ac:dyDescent="0.25">
      <c r="C34" s="15"/>
      <c r="D34" s="14"/>
      <c r="E34" s="14"/>
      <c r="F34" s="14"/>
      <c r="G34" s="15"/>
      <c r="K34" s="14"/>
      <c r="N34" s="13"/>
      <c r="O34" s="13"/>
      <c r="P34" s="13"/>
      <c r="Q34" s="13"/>
    </row>
    <row r="35" spans="1:17" x14ac:dyDescent="0.25">
      <c r="C35" s="15"/>
      <c r="D35" s="14"/>
      <c r="E35" s="14"/>
      <c r="F35" s="14"/>
      <c r="G35" s="15"/>
      <c r="K35" s="14"/>
      <c r="N35" s="13"/>
      <c r="O35" s="13"/>
      <c r="P35" s="13"/>
      <c r="Q35" s="13"/>
    </row>
    <row r="36" spans="1:17" x14ac:dyDescent="0.25">
      <c r="C36" s="15"/>
      <c r="D36" s="14"/>
      <c r="E36" s="14"/>
      <c r="F36" s="14"/>
      <c r="G36" s="15"/>
      <c r="K36" s="14"/>
      <c r="N36" s="13"/>
      <c r="O36" s="13"/>
      <c r="P36" s="13"/>
      <c r="Q36" s="13"/>
    </row>
    <row r="37" spans="1:17" x14ac:dyDescent="0.25">
      <c r="C37" s="15"/>
      <c r="D37" s="14"/>
      <c r="E37" s="14"/>
      <c r="F37" s="14"/>
      <c r="G37" s="15"/>
      <c r="K37" s="14"/>
      <c r="N37" s="13"/>
      <c r="O37" s="13"/>
      <c r="P37" s="13"/>
      <c r="Q37" s="13"/>
    </row>
    <row r="38" spans="1:17" x14ac:dyDescent="0.25">
      <c r="C38" s="15"/>
      <c r="D38" s="14"/>
      <c r="E38" s="14"/>
      <c r="F38" s="14"/>
      <c r="G38" s="15"/>
      <c r="K38" s="14"/>
      <c r="N38" s="13"/>
      <c r="O38" s="13"/>
      <c r="P38" s="13"/>
      <c r="Q38" s="13"/>
    </row>
    <row r="39" spans="1:17" x14ac:dyDescent="0.25">
      <c r="C39" s="15"/>
      <c r="D39" s="14"/>
      <c r="E39" s="14"/>
      <c r="F39" s="14"/>
      <c r="G39" s="15"/>
      <c r="K39" s="14"/>
      <c r="N39" s="13"/>
      <c r="O39" s="13"/>
      <c r="P39" s="13"/>
      <c r="Q39" s="13"/>
    </row>
    <row r="40" spans="1:17" x14ac:dyDescent="0.25">
      <c r="C40" s="15"/>
      <c r="D40" s="14"/>
      <c r="E40" s="14"/>
      <c r="F40" s="14"/>
      <c r="G40" s="15"/>
      <c r="K40" s="14"/>
      <c r="N40" s="13"/>
      <c r="O40" s="13"/>
      <c r="P40" s="13"/>
      <c r="Q40" s="13"/>
    </row>
    <row r="41" spans="1:17" x14ac:dyDescent="0.25">
      <c r="C41" s="15"/>
      <c r="D41" s="14"/>
      <c r="E41" s="14"/>
      <c r="F41" s="14"/>
      <c r="G41" s="15"/>
      <c r="K41" s="14"/>
      <c r="N41" s="13"/>
      <c r="O41" s="13"/>
      <c r="P41" s="13"/>
      <c r="Q41" s="13"/>
    </row>
    <row r="42" spans="1:17" x14ac:dyDescent="0.25">
      <c r="C42" s="15"/>
      <c r="D42" s="14"/>
      <c r="E42" s="14"/>
      <c r="F42" s="14"/>
      <c r="G42" s="15"/>
      <c r="K42" s="14"/>
      <c r="N42" s="13"/>
      <c r="O42" s="13"/>
      <c r="P42" s="13"/>
      <c r="Q42" s="13"/>
    </row>
    <row r="43" spans="1:17" x14ac:dyDescent="0.25">
      <c r="C43" s="15"/>
      <c r="D43" s="14"/>
      <c r="E43" s="14"/>
      <c r="F43" s="14"/>
      <c r="G43" s="15"/>
      <c r="K43" s="14"/>
      <c r="N43" s="13"/>
      <c r="O43" s="13"/>
      <c r="P43" s="13"/>
      <c r="Q43" s="13"/>
    </row>
    <row r="44" spans="1:17" x14ac:dyDescent="0.25">
      <c r="C44" s="15"/>
      <c r="D44" s="14"/>
      <c r="E44" s="14"/>
      <c r="F44" s="14"/>
      <c r="G44" s="15"/>
      <c r="K44" s="14"/>
      <c r="N44" s="13"/>
      <c r="O44" s="13"/>
      <c r="P44" s="13"/>
      <c r="Q44" s="13"/>
    </row>
    <row r="45" spans="1:17" x14ac:dyDescent="0.25">
      <c r="A45" s="70" t="s">
        <v>58</v>
      </c>
      <c r="C45" s="15"/>
      <c r="D45" s="14"/>
      <c r="E45" s="14"/>
      <c r="F45" s="14"/>
      <c r="G45" s="15"/>
      <c r="K45" s="14"/>
      <c r="N45" s="13"/>
      <c r="O45" s="13"/>
      <c r="P45" s="13"/>
      <c r="Q45" s="13"/>
    </row>
    <row r="46" spans="1:17" ht="3" customHeight="1" x14ac:dyDescent="0.25">
      <c r="C46" s="15"/>
      <c r="D46" s="14"/>
      <c r="E46" s="14"/>
      <c r="F46" s="14"/>
      <c r="G46" s="15"/>
      <c r="K46" s="14"/>
      <c r="N46" s="13"/>
      <c r="O46" s="13"/>
      <c r="P46" s="13"/>
      <c r="Q46" s="13"/>
    </row>
    <row r="47" spans="1:17" ht="28.5" customHeight="1" x14ac:dyDescent="0.25">
      <c r="A47" s="87" t="s">
        <v>14</v>
      </c>
      <c r="B47" s="87"/>
      <c r="C47" s="87"/>
      <c r="D47" s="87"/>
    </row>
    <row r="48" spans="1:17" ht="38.25" x14ac:dyDescent="0.25">
      <c r="A48" s="32" t="s">
        <v>18</v>
      </c>
      <c r="B48" s="32" t="s">
        <v>19</v>
      </c>
      <c r="C48" s="32" t="s">
        <v>20</v>
      </c>
      <c r="D48" s="52" t="s">
        <v>59</v>
      </c>
      <c r="F48" s="14"/>
    </row>
    <row r="49" spans="1:4" ht="20.25" customHeight="1" x14ac:dyDescent="0.25">
      <c r="A49" s="29" t="s">
        <v>15</v>
      </c>
      <c r="B49" s="53">
        <v>407440</v>
      </c>
      <c r="C49" s="54">
        <v>628.64</v>
      </c>
      <c r="D49" s="73">
        <f>C49/$C$68</f>
        <v>0.47805323193916349</v>
      </c>
    </row>
    <row r="50" spans="1:4" ht="20.25" customHeight="1" x14ac:dyDescent="0.25">
      <c r="A50" s="68" t="s">
        <v>16</v>
      </c>
      <c r="B50" s="53">
        <v>49785</v>
      </c>
      <c r="C50" s="54">
        <v>711.93</v>
      </c>
      <c r="D50" s="73">
        <f t="shared" ref="D50:D65" si="0">C50/$C$68</f>
        <v>0.54139163498098852</v>
      </c>
    </row>
    <row r="51" spans="1:4" ht="20.25" customHeight="1" x14ac:dyDescent="0.25">
      <c r="A51" s="68" t="s">
        <v>17</v>
      </c>
      <c r="B51" s="53">
        <v>64594</v>
      </c>
      <c r="C51" s="54">
        <v>530.63</v>
      </c>
      <c r="D51" s="73">
        <f t="shared" si="0"/>
        <v>0.40352091254752853</v>
      </c>
    </row>
    <row r="52" spans="1:4" ht="18" customHeight="1" x14ac:dyDescent="0.25">
      <c r="A52" s="30" t="s">
        <v>23</v>
      </c>
      <c r="B52" s="55">
        <v>521819</v>
      </c>
      <c r="C52" s="56">
        <v>624.45000000000005</v>
      </c>
      <c r="D52" s="74">
        <f t="shared" si="0"/>
        <v>0.47486692015209131</v>
      </c>
    </row>
    <row r="53" spans="1:4" ht="21" customHeight="1" x14ac:dyDescent="0.25">
      <c r="A53" s="29" t="s">
        <v>21</v>
      </c>
      <c r="B53" s="53">
        <v>176771</v>
      </c>
      <c r="C53" s="54">
        <v>569.97</v>
      </c>
      <c r="D53" s="73">
        <f t="shared" si="0"/>
        <v>0.43343726235741448</v>
      </c>
    </row>
    <row r="54" spans="1:4" ht="21" customHeight="1" x14ac:dyDescent="0.25">
      <c r="A54" s="31" t="s">
        <v>22</v>
      </c>
      <c r="B54" s="53">
        <v>384</v>
      </c>
      <c r="C54" s="54">
        <v>563.77</v>
      </c>
      <c r="D54" s="73">
        <f t="shared" si="0"/>
        <v>0.42872243346007605</v>
      </c>
    </row>
    <row r="55" spans="1:4" ht="18" customHeight="1" x14ac:dyDescent="0.25">
      <c r="A55" s="30" t="s">
        <v>24</v>
      </c>
      <c r="B55" s="55">
        <v>698974</v>
      </c>
      <c r="C55" s="56">
        <v>610.64</v>
      </c>
      <c r="D55" s="74">
        <f t="shared" si="0"/>
        <v>0.46436501901140681</v>
      </c>
    </row>
    <row r="56" spans="1:4" ht="19.5" customHeight="1" x14ac:dyDescent="0.25">
      <c r="A56" s="29" t="s">
        <v>25</v>
      </c>
      <c r="B56" s="53">
        <v>86242</v>
      </c>
      <c r="C56" s="54">
        <v>418.79</v>
      </c>
      <c r="D56" s="73">
        <f t="shared" si="0"/>
        <v>0.31847148288973387</v>
      </c>
    </row>
    <row r="57" spans="1:4" ht="19.5" customHeight="1" x14ac:dyDescent="0.25">
      <c r="A57" s="29" t="s">
        <v>26</v>
      </c>
      <c r="B57" s="53">
        <v>158538</v>
      </c>
      <c r="C57" s="54">
        <v>481.76</v>
      </c>
      <c r="D57" s="73">
        <f t="shared" si="0"/>
        <v>0.36635741444866921</v>
      </c>
    </row>
    <row r="58" spans="1:4" ht="18.75" x14ac:dyDescent="0.25">
      <c r="A58" s="28" t="s">
        <v>27</v>
      </c>
      <c r="B58" s="57">
        <v>943754</v>
      </c>
      <c r="C58" s="58">
        <v>571.46</v>
      </c>
      <c r="D58" s="75">
        <f t="shared" si="0"/>
        <v>0.4345703422053232</v>
      </c>
    </row>
    <row r="59" spans="1:4" ht="19.5" customHeight="1" x14ac:dyDescent="0.25">
      <c r="A59" s="27" t="s">
        <v>28</v>
      </c>
      <c r="B59" s="59">
        <v>16108</v>
      </c>
      <c r="C59" s="60">
        <v>801.13</v>
      </c>
      <c r="D59" s="75">
        <f t="shared" si="0"/>
        <v>0.60922433460076042</v>
      </c>
    </row>
    <row r="60" spans="1:4" ht="19.5" customHeight="1" x14ac:dyDescent="0.25">
      <c r="A60" s="27" t="s">
        <v>29</v>
      </c>
      <c r="B60" s="59">
        <v>71845</v>
      </c>
      <c r="C60" s="60">
        <v>1213.42</v>
      </c>
      <c r="D60" s="75">
        <f t="shared" si="0"/>
        <v>0.92275285171102672</v>
      </c>
    </row>
    <row r="61" spans="1:4" ht="19.5" customHeight="1" x14ac:dyDescent="0.25">
      <c r="A61" s="27" t="s">
        <v>30</v>
      </c>
      <c r="B61" s="59">
        <v>7258</v>
      </c>
      <c r="C61" s="60">
        <v>674.05</v>
      </c>
      <c r="D61" s="75">
        <f t="shared" si="0"/>
        <v>0.51258555133079842</v>
      </c>
    </row>
    <row r="62" spans="1:4" ht="19.5" customHeight="1" x14ac:dyDescent="0.3">
      <c r="A62" s="26" t="s">
        <v>31</v>
      </c>
      <c r="B62" s="61">
        <v>1038965</v>
      </c>
      <c r="C62" s="62">
        <v>620.13</v>
      </c>
      <c r="D62" s="76">
        <f t="shared" si="0"/>
        <v>0.47158174904942968</v>
      </c>
    </row>
    <row r="63" spans="1:4" ht="18.75" customHeight="1" x14ac:dyDescent="0.25">
      <c r="A63" s="25" t="s">
        <v>32</v>
      </c>
      <c r="B63" s="63">
        <v>19209</v>
      </c>
      <c r="C63" s="64">
        <v>768.45</v>
      </c>
      <c r="D63" s="73">
        <f t="shared" si="0"/>
        <v>0.58437262357414455</v>
      </c>
    </row>
    <row r="64" spans="1:4" ht="25.5" customHeight="1" x14ac:dyDescent="0.25">
      <c r="A64" s="25" t="s">
        <v>33</v>
      </c>
      <c r="B64" s="63">
        <v>103936</v>
      </c>
      <c r="C64" s="64">
        <v>639.43458743844974</v>
      </c>
      <c r="D64" s="73">
        <f t="shared" si="0"/>
        <v>0.48626204367942943</v>
      </c>
    </row>
    <row r="65" spans="1:17" ht="29.25" customHeight="1" x14ac:dyDescent="0.25">
      <c r="A65" s="25" t="s">
        <v>37</v>
      </c>
      <c r="B65" s="65">
        <v>92378</v>
      </c>
      <c r="C65" s="67">
        <v>906.91</v>
      </c>
      <c r="D65" s="79">
        <f t="shared" si="0"/>
        <v>0.68966539923954373</v>
      </c>
    </row>
    <row r="66" spans="1:17" ht="30.75" customHeight="1" x14ac:dyDescent="0.25">
      <c r="A66" s="24" t="s">
        <v>38</v>
      </c>
      <c r="B66" s="65">
        <v>268895</v>
      </c>
      <c r="C66" s="66" t="s">
        <v>61</v>
      </c>
      <c r="D66" s="78">
        <v>0.3</v>
      </c>
      <c r="F66" s="77"/>
      <c r="G66" s="23"/>
      <c r="I66" s="23"/>
    </row>
    <row r="67" spans="1:17" ht="18" customHeight="1" x14ac:dyDescent="0.25">
      <c r="A67" s="22" t="s">
        <v>34</v>
      </c>
      <c r="B67" s="21">
        <v>13.17</v>
      </c>
      <c r="C67" s="20">
        <v>7.46</v>
      </c>
      <c r="F67" s="15"/>
      <c r="K67" s="14"/>
      <c r="M67" s="13"/>
      <c r="N67" s="13"/>
      <c r="O67" s="13"/>
      <c r="P67" s="13"/>
      <c r="Q67" s="13"/>
    </row>
    <row r="68" spans="1:17" ht="25.5" customHeight="1" x14ac:dyDescent="0.25">
      <c r="A68" s="86" t="s">
        <v>60</v>
      </c>
      <c r="B68" s="86"/>
      <c r="C68" s="72">
        <v>1315</v>
      </c>
      <c r="F68" s="15"/>
      <c r="K68" s="14"/>
      <c r="M68" s="13"/>
      <c r="N68" s="13"/>
      <c r="O68" s="13"/>
      <c r="P68" s="13"/>
      <c r="Q68" s="13"/>
    </row>
    <row r="71" spans="1:17" x14ac:dyDescent="0.25">
      <c r="E71" s="14"/>
      <c r="F71" s="15"/>
      <c r="K71" s="14"/>
    </row>
    <row r="72" spans="1:17" x14ac:dyDescent="0.25">
      <c r="E72" s="14"/>
      <c r="F72" s="15"/>
      <c r="K72" s="14"/>
    </row>
    <row r="73" spans="1:17" x14ac:dyDescent="0.25">
      <c r="E73" s="14"/>
      <c r="F73" s="15"/>
      <c r="K73" s="14"/>
    </row>
    <row r="95" spans="1:6" x14ac:dyDescent="0.25">
      <c r="A95" s="19" t="s">
        <v>35</v>
      </c>
      <c r="B95" s="18"/>
      <c r="C95"/>
      <c r="D95"/>
      <c r="E95"/>
      <c r="F95"/>
    </row>
    <row r="96" spans="1:6" ht="12" customHeight="1" x14ac:dyDescent="0.25">
      <c r="A96" s="19" t="s">
        <v>36</v>
      </c>
      <c r="B96" s="18"/>
      <c r="C96" s="18"/>
      <c r="D96" s="18"/>
      <c r="E96" s="18"/>
      <c r="F96" s="18"/>
    </row>
    <row r="97" spans="1:12" ht="5.25" customHeight="1" x14ac:dyDescent="0.25"/>
    <row r="98" spans="1:12" ht="15" customHeight="1" x14ac:dyDescent="0.25">
      <c r="A98" s="84" t="s">
        <v>54</v>
      </c>
      <c r="B98" s="84"/>
      <c r="C98" s="84"/>
      <c r="D98" s="84"/>
      <c r="E98" s="16"/>
      <c r="F98" s="16"/>
      <c r="G98" s="16"/>
      <c r="H98" s="16"/>
      <c r="I98" s="16"/>
      <c r="J98" s="16"/>
      <c r="K98" s="16"/>
      <c r="L98" s="16"/>
    </row>
    <row r="99" spans="1:12" ht="15" customHeight="1" x14ac:dyDescent="0.25">
      <c r="A99" s="84"/>
      <c r="B99" s="84"/>
      <c r="C99" s="84"/>
      <c r="D99" s="84"/>
      <c r="E99" s="17"/>
      <c r="F99" s="17"/>
      <c r="G99" s="17"/>
      <c r="H99" s="17"/>
      <c r="I99" s="17"/>
      <c r="J99" s="17"/>
      <c r="K99" s="17"/>
      <c r="L99" s="17"/>
    </row>
    <row r="100" spans="1:12" ht="6.75" customHeight="1" x14ac:dyDescent="0.25">
      <c r="A100" s="84"/>
      <c r="B100" s="84"/>
      <c r="C100" s="84"/>
      <c r="D100" s="84"/>
    </row>
    <row r="101" spans="1:12" ht="52.5" customHeight="1" x14ac:dyDescent="0.25">
      <c r="A101" s="84" t="s">
        <v>55</v>
      </c>
      <c r="B101" s="84"/>
      <c r="C101" s="84"/>
      <c r="D101" s="84"/>
    </row>
    <row r="102" spans="1:12" ht="47.25" customHeight="1" x14ac:dyDescent="0.25">
      <c r="A102" s="88" t="s">
        <v>62</v>
      </c>
      <c r="B102" s="88"/>
      <c r="C102" s="88"/>
      <c r="D102" s="88"/>
    </row>
    <row r="103" spans="1:12" x14ac:dyDescent="0.25">
      <c r="E103" s="14"/>
      <c r="F103" s="14"/>
      <c r="G103" s="15"/>
    </row>
    <row r="117" spans="1:11" ht="15" customHeight="1" x14ac:dyDescent="0.25">
      <c r="A117" s="84"/>
      <c r="B117" s="84"/>
      <c r="C117" s="84"/>
      <c r="D117" s="16"/>
      <c r="E117" s="81"/>
      <c r="F117" s="16"/>
      <c r="G117" s="16"/>
      <c r="H117" s="16"/>
      <c r="I117" s="16"/>
      <c r="J117" s="16"/>
      <c r="K117" s="16"/>
    </row>
    <row r="118" spans="1:11" x14ac:dyDescent="0.25">
      <c r="A118" s="84"/>
      <c r="B118" s="84"/>
      <c r="C118" s="84"/>
      <c r="E118" s="82"/>
    </row>
  </sheetData>
  <mergeCells count="7">
    <mergeCell ref="A117:C118"/>
    <mergeCell ref="A3:C3"/>
    <mergeCell ref="A68:B68"/>
    <mergeCell ref="A47:D47"/>
    <mergeCell ref="A102:D102"/>
    <mergeCell ref="A101:D101"/>
    <mergeCell ref="A98:D100"/>
  </mergeCells>
  <pageMargins left="0.59055118110236227" right="0" top="0.39370078740157483" bottom="0.39370078740157483" header="0.31496062992125984" footer="0.31496062992125984"/>
  <pageSetup paperSize="9" scale="92" orientation="portrait" r:id="rId1"/>
  <rowBreaks count="2" manualBreakCount="2">
    <brk id="24" max="3" man="1"/>
    <brk id="69"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I30" sqref="I30"/>
    </sheetView>
  </sheetViews>
  <sheetFormatPr defaultRowHeight="15" x14ac:dyDescent="0.25"/>
  <cols>
    <col min="2" max="2" width="15.140625" customWidth="1"/>
    <col min="3" max="3" width="15" customWidth="1"/>
    <col min="4" max="4" width="16" customWidth="1"/>
    <col min="5" max="5" width="15.28515625" customWidth="1"/>
  </cols>
  <sheetData>
    <row r="2" spans="2:29" ht="37.5" customHeight="1" x14ac:dyDescent="0.25">
      <c r="B2" s="89" t="s">
        <v>51</v>
      </c>
      <c r="C2" s="89"/>
      <c r="D2" s="89"/>
      <c r="E2" s="89"/>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August 2024 (paid in September 2024)</v>
      </c>
    </row>
    <row r="6" spans="2:29" ht="35.25" customHeight="1" x14ac:dyDescent="0.25">
      <c r="B6" s="5" t="s">
        <v>52</v>
      </c>
      <c r="C6" s="5" t="str">
        <f>'starosna mirovina BMU'!C6</f>
        <v>Number of beneficiaries</v>
      </c>
      <c r="D6" s="5" t="str">
        <f>'starosna mirovina BMU'!D6</f>
        <v>Average net pension amount</v>
      </c>
      <c r="E6" s="5" t="str">
        <f>'starosna mirovina BMU'!E6</f>
        <v>Net replacement rate for July 2024.</v>
      </c>
    </row>
    <row r="7" spans="2:29" x14ac:dyDescent="0.25">
      <c r="B7" s="6" t="s">
        <v>41</v>
      </c>
      <c r="C7" s="2">
        <v>40877</v>
      </c>
      <c r="D7" s="12">
        <v>322.2241644445532</v>
      </c>
      <c r="E7" s="3">
        <f t="shared" ref="E7:E30" si="0">D7/$D$33</f>
        <v>0.24503738741030662</v>
      </c>
    </row>
    <row r="8" spans="2:29" x14ac:dyDescent="0.25">
      <c r="B8" s="6" t="s">
        <v>1</v>
      </c>
      <c r="C8" s="2">
        <v>18758</v>
      </c>
      <c r="D8" s="2">
        <v>371.86</v>
      </c>
      <c r="E8" s="3">
        <f t="shared" si="0"/>
        <v>0.28278326996197722</v>
      </c>
    </row>
    <row r="9" spans="2:29" x14ac:dyDescent="0.25">
      <c r="B9" s="6" t="s">
        <v>2</v>
      </c>
      <c r="C9" s="2">
        <v>20573</v>
      </c>
      <c r="D9" s="2">
        <v>449.65</v>
      </c>
      <c r="E9" s="3">
        <f t="shared" si="0"/>
        <v>0.34193916349809883</v>
      </c>
    </row>
    <row r="10" spans="2:29" x14ac:dyDescent="0.25">
      <c r="B10" s="6">
        <v>30</v>
      </c>
      <c r="C10" s="2">
        <v>5025</v>
      </c>
      <c r="D10" s="2">
        <v>489.12</v>
      </c>
      <c r="E10" s="3">
        <f t="shared" si="0"/>
        <v>0.37195437262357417</v>
      </c>
    </row>
    <row r="11" spans="2:29" x14ac:dyDescent="0.25">
      <c r="B11" s="6">
        <v>31</v>
      </c>
      <c r="C11" s="2">
        <v>4556</v>
      </c>
      <c r="D11" s="2">
        <v>510.96</v>
      </c>
      <c r="E11" s="3">
        <f t="shared" si="0"/>
        <v>0.38856273764258553</v>
      </c>
    </row>
    <row r="12" spans="2:29" x14ac:dyDescent="0.25">
      <c r="B12" s="6">
        <v>32</v>
      </c>
      <c r="C12" s="2">
        <v>4510</v>
      </c>
      <c r="D12" s="2">
        <v>514.36</v>
      </c>
      <c r="E12" s="3">
        <f t="shared" si="0"/>
        <v>0.39114828897338405</v>
      </c>
    </row>
    <row r="13" spans="2:29" x14ac:dyDescent="0.25">
      <c r="B13" s="6">
        <v>33</v>
      </c>
      <c r="C13" s="2">
        <v>4429</v>
      </c>
      <c r="D13" s="2">
        <v>534.61</v>
      </c>
      <c r="E13" s="3">
        <f t="shared" si="0"/>
        <v>0.40654752851711029</v>
      </c>
    </row>
    <row r="14" spans="2:29" x14ac:dyDescent="0.25">
      <c r="B14" s="6">
        <v>34</v>
      </c>
      <c r="C14" s="2">
        <v>3938</v>
      </c>
      <c r="D14" s="2">
        <v>552.5</v>
      </c>
      <c r="E14" s="3">
        <f t="shared" si="0"/>
        <v>0.42015209125475284</v>
      </c>
    </row>
    <row r="15" spans="2:29" x14ac:dyDescent="0.25">
      <c r="B15" s="6">
        <v>35</v>
      </c>
      <c r="C15" s="2">
        <v>12801</v>
      </c>
      <c r="D15" s="2">
        <v>535.34</v>
      </c>
      <c r="E15" s="3">
        <f t="shared" si="0"/>
        <v>0.40710266159695818</v>
      </c>
    </row>
    <row r="16" spans="2:29" x14ac:dyDescent="0.25">
      <c r="B16" s="6">
        <v>36</v>
      </c>
      <c r="C16" s="2">
        <v>5920</v>
      </c>
      <c r="D16" s="2">
        <v>580.97</v>
      </c>
      <c r="E16" s="3">
        <f t="shared" si="0"/>
        <v>0.44180228136882133</v>
      </c>
    </row>
    <row r="17" spans="2:5" x14ac:dyDescent="0.25">
      <c r="B17" s="6">
        <v>37</v>
      </c>
      <c r="C17" s="2">
        <v>4932</v>
      </c>
      <c r="D17" s="2">
        <v>608.07000000000005</v>
      </c>
      <c r="E17" s="3">
        <f t="shared" si="0"/>
        <v>0.46241064638783275</v>
      </c>
    </row>
    <row r="18" spans="2:5" x14ac:dyDescent="0.25">
      <c r="B18" s="6">
        <v>38</v>
      </c>
      <c r="C18" s="2">
        <v>4320</v>
      </c>
      <c r="D18" s="2">
        <v>638.91999999999996</v>
      </c>
      <c r="E18" s="3">
        <f t="shared" si="0"/>
        <v>0.48587072243346002</v>
      </c>
    </row>
    <row r="19" spans="2:5" x14ac:dyDescent="0.25">
      <c r="B19" s="6">
        <v>39</v>
      </c>
      <c r="C19" s="2">
        <v>3346</v>
      </c>
      <c r="D19" s="2">
        <v>661.94</v>
      </c>
      <c r="E19" s="3">
        <f t="shared" si="0"/>
        <v>0.50337642585551334</v>
      </c>
    </row>
    <row r="20" spans="2:5" x14ac:dyDescent="0.25">
      <c r="B20" s="6">
        <v>40</v>
      </c>
      <c r="C20" s="2">
        <v>14333</v>
      </c>
      <c r="D20" s="2">
        <v>650.41999999999996</v>
      </c>
      <c r="E20" s="3">
        <f t="shared" si="0"/>
        <v>0.49461596958174903</v>
      </c>
    </row>
    <row r="21" spans="2:5" x14ac:dyDescent="0.25">
      <c r="B21" s="6">
        <v>41</v>
      </c>
      <c r="C21" s="2">
        <v>3312</v>
      </c>
      <c r="D21" s="2">
        <v>687.4</v>
      </c>
      <c r="E21" s="3">
        <f t="shared" si="0"/>
        <v>0.52273764258555133</v>
      </c>
    </row>
    <row r="22" spans="2:5" x14ac:dyDescent="0.25">
      <c r="B22" s="6">
        <v>42</v>
      </c>
      <c r="C22" s="2">
        <v>1999</v>
      </c>
      <c r="D22" s="2">
        <v>718.53</v>
      </c>
      <c r="E22" s="3">
        <f t="shared" si="0"/>
        <v>0.54641064638783265</v>
      </c>
    </row>
    <row r="23" spans="2:5" x14ac:dyDescent="0.25">
      <c r="B23" s="6">
        <v>43</v>
      </c>
      <c r="C23" s="2">
        <v>1487</v>
      </c>
      <c r="D23" s="2">
        <v>751.71</v>
      </c>
      <c r="E23" s="3">
        <f t="shared" si="0"/>
        <v>0.57164258555133085</v>
      </c>
    </row>
    <row r="24" spans="2:5" x14ac:dyDescent="0.25">
      <c r="B24" s="6">
        <v>44</v>
      </c>
      <c r="C24" s="2">
        <v>1031</v>
      </c>
      <c r="D24" s="2">
        <v>784.51</v>
      </c>
      <c r="E24" s="3">
        <f t="shared" si="0"/>
        <v>0.59658555133079849</v>
      </c>
    </row>
    <row r="25" spans="2:5" x14ac:dyDescent="0.25">
      <c r="B25" s="6">
        <v>45</v>
      </c>
      <c r="C25" s="2">
        <v>774</v>
      </c>
      <c r="D25" s="2">
        <v>813.32</v>
      </c>
      <c r="E25" s="3">
        <f t="shared" si="0"/>
        <v>0.61849429657794686</v>
      </c>
    </row>
    <row r="26" spans="2:5" x14ac:dyDescent="0.25">
      <c r="B26" s="6" t="s">
        <v>42</v>
      </c>
      <c r="C26" s="2">
        <v>1617</v>
      </c>
      <c r="D26" s="2">
        <v>910.39</v>
      </c>
      <c r="E26" s="3">
        <f t="shared" si="0"/>
        <v>0.69231178707224339</v>
      </c>
    </row>
    <row r="27" spans="2:5" x14ac:dyDescent="0.25">
      <c r="B27" s="6" t="s">
        <v>39</v>
      </c>
      <c r="C27" s="7">
        <v>158538</v>
      </c>
      <c r="D27" s="7">
        <v>481.76</v>
      </c>
      <c r="E27" s="83">
        <f t="shared" si="0"/>
        <v>0.36635741444866921</v>
      </c>
    </row>
    <row r="28" spans="2:5" x14ac:dyDescent="0.25">
      <c r="B28" s="6" t="s">
        <v>5</v>
      </c>
      <c r="C28" s="2">
        <v>102666</v>
      </c>
      <c r="D28" s="2">
        <v>399.81</v>
      </c>
      <c r="E28" s="3">
        <f t="shared" si="0"/>
        <v>0.30403802281368819</v>
      </c>
    </row>
    <row r="29" spans="2:5" x14ac:dyDescent="0.25">
      <c r="B29" s="6" t="s">
        <v>6</v>
      </c>
      <c r="C29" s="2">
        <v>31319</v>
      </c>
      <c r="D29" s="2">
        <v>583.23</v>
      </c>
      <c r="E29" s="3">
        <f t="shared" si="0"/>
        <v>0.44352091254752851</v>
      </c>
    </row>
    <row r="30" spans="2:5" x14ac:dyDescent="0.25">
      <c r="B30" s="6" t="s">
        <v>44</v>
      </c>
      <c r="C30" s="2">
        <v>24553</v>
      </c>
      <c r="D30" s="2">
        <v>694.97</v>
      </c>
      <c r="E30" s="3">
        <f t="shared" si="0"/>
        <v>0.52849429657794678</v>
      </c>
    </row>
    <row r="33" spans="2:4" ht="45.75" customHeight="1" x14ac:dyDescent="0.25">
      <c r="B33" s="90" t="str">
        <f>'starosna mirovina BMU'!B33:C33</f>
        <v>Prosječna mjesečna isplaćena netoplaća Republike Hrvatske za srpanj 2024. u eurima (EUR) (izvor: DZS)</v>
      </c>
      <c r="C33" s="90"/>
      <c r="D33" s="48">
        <f>'starosna mirovina BMU'!D33</f>
        <v>1315</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{EB328C51-FA36-4FAD-86BD-A03FECF86510}</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B328C51-FA36-4FAD-86BD-A03FECF86510}">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22.42578125" customWidth="1"/>
    <col min="4" max="5" width="16.7109375" customWidth="1"/>
  </cols>
  <sheetData>
    <row r="2" spans="2:29" ht="33.75" customHeight="1" x14ac:dyDescent="0.25">
      <c r="B2" s="89" t="s">
        <v>13</v>
      </c>
      <c r="C2" s="89"/>
      <c r="D2" s="89"/>
      <c r="E2" s="89"/>
      <c r="F2" s="8"/>
      <c r="G2" s="8"/>
      <c r="H2" s="8"/>
      <c r="I2" s="8"/>
      <c r="J2" s="8"/>
      <c r="K2" s="8"/>
      <c r="L2" s="8"/>
      <c r="M2" s="8"/>
      <c r="N2" s="8"/>
      <c r="O2" s="8"/>
      <c r="P2" s="8"/>
      <c r="Q2" s="8"/>
      <c r="R2" s="8"/>
      <c r="S2" s="8"/>
      <c r="T2" s="8"/>
      <c r="U2" s="8"/>
      <c r="V2" s="8"/>
      <c r="W2" s="8"/>
      <c r="X2" s="8"/>
      <c r="Y2" s="8"/>
      <c r="Z2" s="8"/>
      <c r="AA2" s="8"/>
      <c r="AB2" s="8"/>
      <c r="AC2" s="8"/>
    </row>
    <row r="5" spans="2:29" x14ac:dyDescent="0.25">
      <c r="B5" t="str">
        <f>'PSM BMU'!B5</f>
        <v>For August 2024 (paid in September 2024)</v>
      </c>
    </row>
    <row r="6" spans="2:29" ht="24" x14ac:dyDescent="0.25">
      <c r="B6" s="5" t="s">
        <v>10</v>
      </c>
      <c r="C6" s="5" t="s">
        <v>0</v>
      </c>
      <c r="D6" s="5" t="s">
        <v>8</v>
      </c>
      <c r="E6" s="5" t="str">
        <f>'starosna mirovina BMU'!E6</f>
        <v>Net replacement rate for July 2024.</v>
      </c>
    </row>
    <row r="7" spans="2:29" x14ac:dyDescent="0.25">
      <c r="B7" s="6" t="s">
        <v>9</v>
      </c>
      <c r="C7" s="2">
        <v>158298</v>
      </c>
      <c r="D7" s="12">
        <v>294.10700451048024</v>
      </c>
      <c r="E7" s="3">
        <f t="shared" ref="E7:E30" si="0">D7/$D$33</f>
        <v>0.22365551673800779</v>
      </c>
    </row>
    <row r="8" spans="2:29" x14ac:dyDescent="0.25">
      <c r="B8" s="6" t="s">
        <v>1</v>
      </c>
      <c r="C8" s="2">
        <v>99329</v>
      </c>
      <c r="D8" s="2">
        <v>359.33</v>
      </c>
      <c r="E8" s="3">
        <f t="shared" si="0"/>
        <v>0.27325475285171102</v>
      </c>
      <c r="I8" s="1"/>
    </row>
    <row r="9" spans="2:29" x14ac:dyDescent="0.25">
      <c r="B9" s="6" t="s">
        <v>2</v>
      </c>
      <c r="C9" s="2">
        <v>105176</v>
      </c>
      <c r="D9" s="2">
        <v>440.97</v>
      </c>
      <c r="E9" s="3">
        <f t="shared" si="0"/>
        <v>0.33533840304182511</v>
      </c>
    </row>
    <row r="10" spans="2:29" x14ac:dyDescent="0.25">
      <c r="B10" s="6">
        <v>30</v>
      </c>
      <c r="C10" s="2">
        <v>50801</v>
      </c>
      <c r="D10" s="2">
        <v>486.06</v>
      </c>
      <c r="E10" s="3">
        <f t="shared" si="0"/>
        <v>0.36962737642585552</v>
      </c>
    </row>
    <row r="11" spans="2:29" x14ac:dyDescent="0.25">
      <c r="B11" s="6">
        <v>31</v>
      </c>
      <c r="C11" s="2">
        <v>33286</v>
      </c>
      <c r="D11" s="2">
        <v>496.26</v>
      </c>
      <c r="E11" s="3">
        <f t="shared" si="0"/>
        <v>0.37738403041825097</v>
      </c>
    </row>
    <row r="12" spans="2:29" x14ac:dyDescent="0.25">
      <c r="B12" s="6">
        <v>32</v>
      </c>
      <c r="C12" s="2">
        <v>32567</v>
      </c>
      <c r="D12" s="2">
        <v>502.48</v>
      </c>
      <c r="E12" s="3">
        <f t="shared" si="0"/>
        <v>0.38211406844106466</v>
      </c>
    </row>
    <row r="13" spans="2:29" x14ac:dyDescent="0.25">
      <c r="B13" s="6">
        <v>33</v>
      </c>
      <c r="C13" s="2">
        <v>29216</v>
      </c>
      <c r="D13" s="2">
        <v>520.65</v>
      </c>
      <c r="E13" s="3">
        <f t="shared" si="0"/>
        <v>0.39593155893536119</v>
      </c>
    </row>
    <row r="14" spans="2:29" x14ac:dyDescent="0.25">
      <c r="B14" s="6">
        <v>34</v>
      </c>
      <c r="C14" s="2">
        <v>23746</v>
      </c>
      <c r="D14" s="2">
        <v>540.47</v>
      </c>
      <c r="E14" s="3">
        <f t="shared" si="0"/>
        <v>0.41100380228136885</v>
      </c>
    </row>
    <row r="15" spans="2:29" x14ac:dyDescent="0.25">
      <c r="B15" s="6">
        <v>35</v>
      </c>
      <c r="C15" s="2">
        <v>89559</v>
      </c>
      <c r="D15" s="2">
        <v>573.67999999999995</v>
      </c>
      <c r="E15" s="3">
        <f t="shared" si="0"/>
        <v>0.43625855513307982</v>
      </c>
    </row>
    <row r="16" spans="2:29" x14ac:dyDescent="0.25">
      <c r="B16" s="6">
        <v>36</v>
      </c>
      <c r="C16" s="2">
        <v>40885</v>
      </c>
      <c r="D16" s="2">
        <v>580.12</v>
      </c>
      <c r="E16" s="3">
        <f t="shared" si="0"/>
        <v>0.44115589353612167</v>
      </c>
    </row>
    <row r="17" spans="2:5" x14ac:dyDescent="0.25">
      <c r="B17" s="6">
        <v>37</v>
      </c>
      <c r="C17" s="2">
        <v>36836</v>
      </c>
      <c r="D17" s="2">
        <v>601.11</v>
      </c>
      <c r="E17" s="3">
        <f t="shared" si="0"/>
        <v>0.45711787072243348</v>
      </c>
    </row>
    <row r="18" spans="2:5" x14ac:dyDescent="0.25">
      <c r="B18" s="6">
        <v>38</v>
      </c>
      <c r="C18" s="2">
        <v>34031</v>
      </c>
      <c r="D18" s="2">
        <v>628.59</v>
      </c>
      <c r="E18" s="3">
        <f t="shared" si="0"/>
        <v>0.47801520912547529</v>
      </c>
    </row>
    <row r="19" spans="2:5" x14ac:dyDescent="0.25">
      <c r="B19" s="6">
        <v>39</v>
      </c>
      <c r="C19" s="2">
        <v>29085</v>
      </c>
      <c r="D19" s="2">
        <v>666.07</v>
      </c>
      <c r="E19" s="3">
        <f t="shared" si="0"/>
        <v>0.50651711026615975</v>
      </c>
    </row>
    <row r="20" spans="2:5" x14ac:dyDescent="0.25">
      <c r="B20" s="6">
        <v>40</v>
      </c>
      <c r="C20" s="2">
        <v>53688</v>
      </c>
      <c r="D20" s="2">
        <v>688.18</v>
      </c>
      <c r="E20" s="3">
        <f t="shared" si="0"/>
        <v>0.52333079847908737</v>
      </c>
    </row>
    <row r="21" spans="2:5" x14ac:dyDescent="0.25">
      <c r="B21" s="6">
        <v>41</v>
      </c>
      <c r="C21" s="2">
        <v>45440</v>
      </c>
      <c r="D21" s="2">
        <v>673.14</v>
      </c>
      <c r="E21" s="3">
        <f t="shared" si="0"/>
        <v>0.51189353612167299</v>
      </c>
    </row>
    <row r="22" spans="2:5" x14ac:dyDescent="0.25">
      <c r="B22" s="6">
        <v>42</v>
      </c>
      <c r="C22" s="2">
        <v>24706</v>
      </c>
      <c r="D22" s="2">
        <v>713.6</v>
      </c>
      <c r="E22" s="3">
        <f t="shared" si="0"/>
        <v>0.54266159695817495</v>
      </c>
    </row>
    <row r="23" spans="2:5" x14ac:dyDescent="0.25">
      <c r="B23" s="6">
        <v>43</v>
      </c>
      <c r="C23" s="2">
        <v>17799</v>
      </c>
      <c r="D23" s="2">
        <v>745.61</v>
      </c>
      <c r="E23" s="3">
        <f t="shared" si="0"/>
        <v>0.56700380228136882</v>
      </c>
    </row>
    <row r="24" spans="2:5" x14ac:dyDescent="0.25">
      <c r="B24" s="6">
        <v>44</v>
      </c>
      <c r="C24" s="2">
        <v>13120</v>
      </c>
      <c r="D24" s="2">
        <v>778.54</v>
      </c>
      <c r="E24" s="3">
        <f t="shared" si="0"/>
        <v>0.59204562737642585</v>
      </c>
    </row>
    <row r="25" spans="2:5" x14ac:dyDescent="0.25">
      <c r="B25" s="6">
        <v>45</v>
      </c>
      <c r="C25" s="2">
        <v>10620</v>
      </c>
      <c r="D25" s="2">
        <v>799.83</v>
      </c>
      <c r="E25" s="3">
        <f t="shared" si="0"/>
        <v>0.60823574144486692</v>
      </c>
    </row>
    <row r="26" spans="2:5" x14ac:dyDescent="0.25">
      <c r="B26" s="6" t="s">
        <v>3</v>
      </c>
      <c r="C26" s="2">
        <v>17296</v>
      </c>
      <c r="D26" s="2">
        <v>889.32</v>
      </c>
      <c r="E26" s="3">
        <f t="shared" si="0"/>
        <v>0.67628897338403049</v>
      </c>
    </row>
    <row r="27" spans="2:5" x14ac:dyDescent="0.25">
      <c r="B27" s="6" t="s">
        <v>4</v>
      </c>
      <c r="C27" s="7">
        <v>945484</v>
      </c>
      <c r="D27" s="7">
        <v>512.73</v>
      </c>
      <c r="E27" s="4">
        <f t="shared" si="0"/>
        <v>0.3899087452471483</v>
      </c>
    </row>
    <row r="28" spans="2:5" x14ac:dyDescent="0.25">
      <c r="B28" s="6" t="s">
        <v>5</v>
      </c>
      <c r="C28" s="2">
        <v>532419</v>
      </c>
      <c r="D28" s="2">
        <v>402.41</v>
      </c>
      <c r="E28" s="3">
        <f t="shared" si="0"/>
        <v>0.30601520912547531</v>
      </c>
    </row>
    <row r="29" spans="2:5" x14ac:dyDescent="0.25">
      <c r="B29" s="6" t="s">
        <v>6</v>
      </c>
      <c r="C29" s="2">
        <v>230396</v>
      </c>
      <c r="D29" s="2">
        <v>598.98</v>
      </c>
      <c r="E29" s="3">
        <f t="shared" si="0"/>
        <v>0.45549809885931558</v>
      </c>
    </row>
    <row r="30" spans="2:5" x14ac:dyDescent="0.25">
      <c r="B30" s="6" t="s">
        <v>7</v>
      </c>
      <c r="C30" s="2">
        <v>182669</v>
      </c>
      <c r="D30" s="2">
        <v>725.5</v>
      </c>
      <c r="E30" s="3">
        <f t="shared" si="0"/>
        <v>0.5517110266159696</v>
      </c>
    </row>
    <row r="33" spans="2:4" ht="49.5" customHeight="1" x14ac:dyDescent="0.25">
      <c r="B33" s="90" t="str">
        <f>'starosna mirovina BMU'!B33:C33</f>
        <v>Prosječna mjesečna isplaćena netoplaća Republike Hrvatske za srpanj 2024. u eurima (EUR) (izvor: DZS)</v>
      </c>
      <c r="C33" s="90"/>
      <c r="D33" s="48">
        <f>'starosna mirovina BMU'!D33</f>
        <v>1315</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{61C3327C-20F8-4684-8DFA-75E348A1332F}</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61C3327C-20F8-4684-8DFA-75E348A1332F}">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zoomScaleNormal="100" workbookViewId="0">
      <selection activeCell="D33" sqref="D33"/>
    </sheetView>
  </sheetViews>
  <sheetFormatPr defaultRowHeight="15" x14ac:dyDescent="0.25"/>
  <cols>
    <col min="2" max="2" width="15.140625" customWidth="1"/>
    <col min="3" max="3" width="15.42578125" customWidth="1"/>
    <col min="4" max="4" width="15.85546875" customWidth="1"/>
    <col min="5" max="5" width="15.7109375" customWidth="1"/>
  </cols>
  <sheetData>
    <row r="2" spans="2:29" ht="36" customHeight="1" x14ac:dyDescent="0.25">
      <c r="B2" s="89" t="s">
        <v>45</v>
      </c>
      <c r="C2" s="89"/>
      <c r="D2" s="89"/>
      <c r="E2" s="89"/>
      <c r="F2" s="8"/>
      <c r="G2" s="8"/>
      <c r="H2" s="8"/>
      <c r="I2" s="8"/>
      <c r="J2" s="8"/>
      <c r="K2" s="8"/>
      <c r="L2" s="8"/>
      <c r="M2" s="8"/>
      <c r="N2" s="8"/>
      <c r="O2" s="8"/>
      <c r="P2" s="8"/>
      <c r="Q2" s="8"/>
      <c r="R2" s="8"/>
      <c r="S2" s="8"/>
      <c r="T2" s="8"/>
      <c r="U2" s="8"/>
      <c r="V2" s="8"/>
      <c r="W2" s="8"/>
      <c r="X2" s="8"/>
      <c r="Y2" s="8"/>
      <c r="Z2" s="8"/>
      <c r="AA2" s="8"/>
      <c r="AB2" s="8"/>
      <c r="AC2" s="8"/>
    </row>
    <row r="5" spans="2:29" x14ac:dyDescent="0.25">
      <c r="B5" t="s">
        <v>63</v>
      </c>
    </row>
    <row r="6" spans="2:29" ht="34.5" customHeight="1" x14ac:dyDescent="0.25">
      <c r="B6" s="5" t="s">
        <v>52</v>
      </c>
      <c r="C6" s="5" t="s">
        <v>19</v>
      </c>
      <c r="D6" s="5" t="s">
        <v>53</v>
      </c>
      <c r="E6" s="5" t="s">
        <v>59</v>
      </c>
    </row>
    <row r="7" spans="2:29" x14ac:dyDescent="0.25">
      <c r="B7" s="6" t="s">
        <v>41</v>
      </c>
      <c r="C7" s="2">
        <v>61385</v>
      </c>
      <c r="D7" s="12">
        <v>309.35332377616686</v>
      </c>
      <c r="E7" s="3">
        <f t="shared" ref="E7:E30" si="0">D7/$D$33</f>
        <v>0.23524967587541207</v>
      </c>
    </row>
    <row r="8" spans="2:29" x14ac:dyDescent="0.25">
      <c r="B8" s="6" t="s">
        <v>1</v>
      </c>
      <c r="C8" s="2">
        <v>46470</v>
      </c>
      <c r="D8" s="2">
        <v>374.71</v>
      </c>
      <c r="E8" s="3">
        <f t="shared" si="0"/>
        <v>0.28495057034220533</v>
      </c>
    </row>
    <row r="9" spans="2:29" x14ac:dyDescent="0.25">
      <c r="B9" s="6" t="s">
        <v>2</v>
      </c>
      <c r="C9" s="2">
        <v>49161</v>
      </c>
      <c r="D9" s="2">
        <v>483.35</v>
      </c>
      <c r="E9" s="3">
        <f t="shared" si="0"/>
        <v>0.36756653992395438</v>
      </c>
    </row>
    <row r="10" spans="2:29" x14ac:dyDescent="0.25">
      <c r="B10" s="6">
        <v>30</v>
      </c>
      <c r="C10" s="2">
        <v>20652</v>
      </c>
      <c r="D10" s="2">
        <v>600.26</v>
      </c>
      <c r="E10" s="3">
        <f t="shared" si="0"/>
        <v>0.45647148288973383</v>
      </c>
    </row>
    <row r="11" spans="2:29" x14ac:dyDescent="0.25">
      <c r="B11" s="6">
        <v>31</v>
      </c>
      <c r="C11" s="2">
        <v>12870</v>
      </c>
      <c r="D11" s="2">
        <v>621.5</v>
      </c>
      <c r="E11" s="3">
        <f t="shared" si="0"/>
        <v>0.47262357414448669</v>
      </c>
    </row>
    <row r="12" spans="2:29" x14ac:dyDescent="0.25">
      <c r="B12" s="6">
        <v>32</v>
      </c>
      <c r="C12" s="2">
        <v>12059</v>
      </c>
      <c r="D12" s="2">
        <v>631.96</v>
      </c>
      <c r="E12" s="3">
        <f t="shared" si="0"/>
        <v>0.48057794676806087</v>
      </c>
    </row>
    <row r="13" spans="2:29" x14ac:dyDescent="0.25">
      <c r="B13" s="6">
        <v>33</v>
      </c>
      <c r="C13" s="2">
        <v>10604</v>
      </c>
      <c r="D13" s="2">
        <v>656.48</v>
      </c>
      <c r="E13" s="3">
        <f t="shared" si="0"/>
        <v>0.49922433460076049</v>
      </c>
    </row>
    <row r="14" spans="2:29" x14ac:dyDescent="0.25">
      <c r="B14" s="6">
        <v>34</v>
      </c>
      <c r="C14" s="2">
        <v>8351</v>
      </c>
      <c r="D14" s="2">
        <v>697.78</v>
      </c>
      <c r="E14" s="3">
        <f t="shared" si="0"/>
        <v>0.53063117870722432</v>
      </c>
    </row>
    <row r="15" spans="2:29" x14ac:dyDescent="0.25">
      <c r="B15" s="6">
        <v>35</v>
      </c>
      <c r="C15" s="2">
        <v>43083</v>
      </c>
      <c r="D15" s="2">
        <v>705.86</v>
      </c>
      <c r="E15" s="3">
        <f t="shared" si="0"/>
        <v>0.5367756653992396</v>
      </c>
    </row>
    <row r="16" spans="2:29" x14ac:dyDescent="0.25">
      <c r="B16" s="6">
        <v>36</v>
      </c>
      <c r="C16" s="2">
        <v>14178</v>
      </c>
      <c r="D16" s="2">
        <v>751.18</v>
      </c>
      <c r="E16" s="3">
        <f t="shared" si="0"/>
        <v>0.57123954372623575</v>
      </c>
    </row>
    <row r="17" spans="2:5" x14ac:dyDescent="0.25">
      <c r="B17" s="6">
        <v>37</v>
      </c>
      <c r="C17" s="2">
        <v>12502</v>
      </c>
      <c r="D17" s="2">
        <v>793.61</v>
      </c>
      <c r="E17" s="3">
        <f t="shared" si="0"/>
        <v>0.60350570342205323</v>
      </c>
    </row>
    <row r="18" spans="2:5" x14ac:dyDescent="0.25">
      <c r="B18" s="6">
        <v>38</v>
      </c>
      <c r="C18" s="2">
        <v>12117</v>
      </c>
      <c r="D18" s="2">
        <v>837.54</v>
      </c>
      <c r="E18" s="3">
        <f t="shared" si="0"/>
        <v>0.63691254752851711</v>
      </c>
    </row>
    <row r="19" spans="2:5" x14ac:dyDescent="0.25">
      <c r="B19" s="6">
        <v>39</v>
      </c>
      <c r="C19" s="2">
        <v>11630</v>
      </c>
      <c r="D19" s="2">
        <v>881.61</v>
      </c>
      <c r="E19" s="3">
        <f t="shared" si="0"/>
        <v>0.67042585551330802</v>
      </c>
    </row>
    <row r="20" spans="2:5" x14ac:dyDescent="0.25">
      <c r="B20" s="6">
        <v>40</v>
      </c>
      <c r="C20" s="2">
        <v>27094</v>
      </c>
      <c r="D20" s="2">
        <v>864.32</v>
      </c>
      <c r="E20" s="3">
        <f t="shared" si="0"/>
        <v>0.65727756653992397</v>
      </c>
    </row>
    <row r="21" spans="2:5" x14ac:dyDescent="0.25">
      <c r="B21" s="6">
        <v>41</v>
      </c>
      <c r="C21" s="2">
        <v>13824</v>
      </c>
      <c r="D21" s="2">
        <v>887.2</v>
      </c>
      <c r="E21" s="3">
        <f t="shared" si="0"/>
        <v>0.67467680608365022</v>
      </c>
    </row>
    <row r="22" spans="2:5" x14ac:dyDescent="0.25">
      <c r="B22" s="6">
        <v>42</v>
      </c>
      <c r="C22" s="2">
        <v>10624</v>
      </c>
      <c r="D22" s="2">
        <v>892.66</v>
      </c>
      <c r="E22" s="3">
        <f t="shared" si="0"/>
        <v>0.67882889733840301</v>
      </c>
    </row>
    <row r="23" spans="2:5" x14ac:dyDescent="0.25">
      <c r="B23" s="6">
        <v>43</v>
      </c>
      <c r="C23" s="2">
        <v>9730</v>
      </c>
      <c r="D23" s="2">
        <v>892.4</v>
      </c>
      <c r="E23" s="3">
        <f t="shared" si="0"/>
        <v>0.67863117870722434</v>
      </c>
    </row>
    <row r="24" spans="2:5" x14ac:dyDescent="0.25">
      <c r="B24" s="6">
        <v>44</v>
      </c>
      <c r="C24" s="2">
        <v>8395</v>
      </c>
      <c r="D24" s="2">
        <v>910.4</v>
      </c>
      <c r="E24" s="3">
        <f t="shared" si="0"/>
        <v>0.69231939163498102</v>
      </c>
    </row>
    <row r="25" spans="2:5" x14ac:dyDescent="0.25">
      <c r="B25" s="6">
        <v>45</v>
      </c>
      <c r="C25" s="2">
        <v>7953</v>
      </c>
      <c r="D25" s="2">
        <v>915.04</v>
      </c>
      <c r="E25" s="3">
        <f t="shared" si="0"/>
        <v>0.69584790874524716</v>
      </c>
    </row>
    <row r="26" spans="2:5" x14ac:dyDescent="0.25">
      <c r="B26" s="6" t="s">
        <v>42</v>
      </c>
      <c r="C26" s="2">
        <v>14758</v>
      </c>
      <c r="D26" s="2">
        <v>1017.03</v>
      </c>
      <c r="E26" s="3">
        <f t="shared" si="0"/>
        <v>0.77340684410646388</v>
      </c>
    </row>
    <row r="27" spans="2:5" x14ac:dyDescent="0.25">
      <c r="B27" s="6" t="s">
        <v>39</v>
      </c>
      <c r="C27" s="7">
        <v>407440</v>
      </c>
      <c r="D27" s="7">
        <v>628.64</v>
      </c>
      <c r="E27" s="83">
        <f t="shared" si="0"/>
        <v>0.47805323193916349</v>
      </c>
    </row>
    <row r="28" spans="2:5" x14ac:dyDescent="0.25">
      <c r="B28" s="6" t="s">
        <v>5</v>
      </c>
      <c r="C28" s="2">
        <v>221552</v>
      </c>
      <c r="D28" s="2">
        <v>455.74</v>
      </c>
      <c r="E28" s="3">
        <f t="shared" si="0"/>
        <v>0.34657034220532318</v>
      </c>
    </row>
    <row r="29" spans="2:5" x14ac:dyDescent="0.25">
      <c r="B29" s="6" t="s">
        <v>6</v>
      </c>
      <c r="C29" s="2">
        <v>93510</v>
      </c>
      <c r="D29" s="2">
        <v>763.39</v>
      </c>
      <c r="E29" s="3">
        <f t="shared" si="0"/>
        <v>0.58052471482889734</v>
      </c>
    </row>
    <row r="30" spans="2:5" x14ac:dyDescent="0.25">
      <c r="B30" s="6" t="s">
        <v>44</v>
      </c>
      <c r="C30" s="2">
        <v>92378</v>
      </c>
      <c r="D30" s="2">
        <v>906.91</v>
      </c>
      <c r="E30" s="3">
        <f t="shared" si="0"/>
        <v>0.68966539923954373</v>
      </c>
    </row>
    <row r="33" spans="2:4" ht="40.5" customHeight="1" x14ac:dyDescent="0.25">
      <c r="B33" s="90" t="s">
        <v>64</v>
      </c>
      <c r="C33" s="90"/>
      <c r="D33" s="51">
        <f>'NOVO GRAF+TABLICA'!C68</f>
        <v>1315</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{F7714449-60C9-47BE-8A1E-03D3274A4FEC}</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F7714449-60C9-47BE-8A1E-03D3274A4FEC}">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9"/>
  <sheetViews>
    <sheetView workbookViewId="0">
      <selection activeCell="E13" sqref="E13"/>
    </sheetView>
  </sheetViews>
  <sheetFormatPr defaultRowHeight="15" x14ac:dyDescent="0.25"/>
  <cols>
    <col min="2" max="2" width="15.140625" customWidth="1"/>
    <col min="3" max="3" width="15.42578125" customWidth="1"/>
    <col min="4" max="5" width="15.28515625" customWidth="1"/>
  </cols>
  <sheetData>
    <row r="2" spans="2:29" ht="68.25" customHeight="1" x14ac:dyDescent="0.25">
      <c r="B2" s="89" t="s">
        <v>46</v>
      </c>
      <c r="C2" s="89"/>
      <c r="D2" s="89"/>
      <c r="E2" s="89"/>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August 2024 (paid in September 2024)</v>
      </c>
    </row>
    <row r="6" spans="2:29" ht="33" customHeight="1" x14ac:dyDescent="0.25">
      <c r="B6" s="5" t="s">
        <v>52</v>
      </c>
      <c r="C6" s="5" t="str">
        <f>'starosna mirovina BMU'!C6</f>
        <v>Number of beneficiaries</v>
      </c>
      <c r="D6" s="5" t="str">
        <f>'starosna mirovina BMU'!D6</f>
        <v>Average net pension amount</v>
      </c>
      <c r="E6" s="5" t="str">
        <f>'starosna mirovina BMU'!E6</f>
        <v>Net replacement rate for July 2024.</v>
      </c>
    </row>
    <row r="7" spans="2:29" x14ac:dyDescent="0.25">
      <c r="B7" s="6" t="s">
        <v>40</v>
      </c>
      <c r="C7" s="2">
        <v>25384</v>
      </c>
      <c r="D7" s="12">
        <v>681.89565001575784</v>
      </c>
      <c r="E7" s="3">
        <f t="shared" ref="E7:E16" si="0">D7/$D$19</f>
        <v>0.51855182510704023</v>
      </c>
    </row>
    <row r="8" spans="2:29" x14ac:dyDescent="0.25">
      <c r="B8" s="6">
        <v>42</v>
      </c>
      <c r="C8" s="2">
        <v>10717</v>
      </c>
      <c r="D8" s="2">
        <v>710.15</v>
      </c>
      <c r="E8" s="3">
        <f t="shared" si="0"/>
        <v>0.54003802281368818</v>
      </c>
    </row>
    <row r="9" spans="2:29" x14ac:dyDescent="0.25">
      <c r="B9" s="6">
        <v>43</v>
      </c>
      <c r="C9" s="2">
        <v>6044</v>
      </c>
      <c r="D9" s="2">
        <v>741.51</v>
      </c>
      <c r="E9" s="3">
        <f t="shared" si="0"/>
        <v>0.5638859315589354</v>
      </c>
    </row>
    <row r="10" spans="2:29" x14ac:dyDescent="0.25">
      <c r="B10" s="6">
        <v>44</v>
      </c>
      <c r="C10" s="2">
        <v>3602</v>
      </c>
      <c r="D10" s="2">
        <v>773.77</v>
      </c>
      <c r="E10" s="3">
        <f t="shared" si="0"/>
        <v>0.58841825095057032</v>
      </c>
    </row>
    <row r="11" spans="2:29" x14ac:dyDescent="0.25">
      <c r="B11" s="6">
        <v>45</v>
      </c>
      <c r="C11" s="2">
        <v>2127</v>
      </c>
      <c r="D11" s="2">
        <v>797.54</v>
      </c>
      <c r="E11" s="3">
        <f t="shared" si="0"/>
        <v>0.60649429657794673</v>
      </c>
    </row>
    <row r="12" spans="2:29" x14ac:dyDescent="0.25">
      <c r="B12" s="6" t="s">
        <v>42</v>
      </c>
      <c r="C12" s="2">
        <v>1911</v>
      </c>
      <c r="D12" s="2">
        <v>815.47</v>
      </c>
      <c r="E12" s="3">
        <f t="shared" si="0"/>
        <v>0.6201292775665399</v>
      </c>
    </row>
    <row r="13" spans="2:29" x14ac:dyDescent="0.25">
      <c r="B13" s="6" t="s">
        <v>39</v>
      </c>
      <c r="C13" s="47">
        <v>49785</v>
      </c>
      <c r="D13" s="47">
        <v>711.93</v>
      </c>
      <c r="E13" s="83">
        <f t="shared" si="0"/>
        <v>0.54139163498098852</v>
      </c>
    </row>
    <row r="14" spans="2:29" x14ac:dyDescent="0.25">
      <c r="B14" s="6" t="s">
        <v>5</v>
      </c>
      <c r="C14" s="2">
        <v>252</v>
      </c>
      <c r="D14" s="2">
        <v>566.92999999999995</v>
      </c>
      <c r="E14" s="3">
        <f t="shared" si="0"/>
        <v>0.43112547528517109</v>
      </c>
    </row>
    <row r="15" spans="2:29" x14ac:dyDescent="0.25">
      <c r="B15" s="6" t="s">
        <v>6</v>
      </c>
      <c r="C15" s="2">
        <v>32</v>
      </c>
      <c r="D15" s="2">
        <v>709.95</v>
      </c>
      <c r="E15" s="3">
        <f t="shared" si="0"/>
        <v>0.53988593155893538</v>
      </c>
    </row>
    <row r="16" spans="2:29" x14ac:dyDescent="0.25">
      <c r="B16" s="6" t="s">
        <v>44</v>
      </c>
      <c r="C16" s="2">
        <v>49501</v>
      </c>
      <c r="D16" s="2">
        <v>712.67</v>
      </c>
      <c r="E16" s="3">
        <f t="shared" si="0"/>
        <v>0.54195437262357415</v>
      </c>
    </row>
    <row r="19" spans="2:4" ht="44.25" customHeight="1" x14ac:dyDescent="0.25">
      <c r="B19" s="90" t="str">
        <f>'starosna mirovina BMU'!B33:C33</f>
        <v>Prosječna mjesečna isplaćena netoplaća Republike Hrvatske za srpanj 2024. u eurima (EUR) (izvor: DZS)</v>
      </c>
      <c r="C19" s="90"/>
      <c r="D19" s="48">
        <f>'starosna mirovina BMU'!D33</f>
        <v>1315</v>
      </c>
    </row>
  </sheetData>
  <mergeCells count="2">
    <mergeCell ref="B2:E2"/>
    <mergeCell ref="B19:C19"/>
  </mergeCells>
  <conditionalFormatting sqref="E7:E16">
    <cfRule type="dataBar" priority="1">
      <dataBar>
        <cfvo type="min"/>
        <cfvo type="max"/>
        <color rgb="FF63C384"/>
      </dataBar>
      <extLst>
        <ext xmlns:x14="http://schemas.microsoft.com/office/spreadsheetml/2009/9/main" uri="{B025F937-C7B1-47D3-B67F-A62EFF666E3E}">
          <x14:id>{52E7E933-229F-4E7B-B9DF-D0F23A3615E3}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2E7E933-229F-4E7B-B9DF-D0F23A3615E3}">
            <x14:dataBar minLength="0" maxLength="100" border="1" negativeBarBorderColorSameAsPositive="0">
              <x14:cfvo type="autoMin"/>
              <x14:cfvo type="autoMax"/>
              <x14:borderColor rgb="FF63C384"/>
              <x14:negativeFillColor rgb="FFFF0000"/>
              <x14:negativeBorderColor rgb="FFFF0000"/>
              <x14:axisColor rgb="FF000000"/>
            </x14:dataBar>
          </x14:cfRule>
          <xm:sqref>E7:E16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E27" sqref="E27"/>
    </sheetView>
  </sheetViews>
  <sheetFormatPr defaultRowHeight="15" x14ac:dyDescent="0.25"/>
  <cols>
    <col min="2" max="2" width="15.140625" customWidth="1"/>
    <col min="3" max="4" width="16.140625" customWidth="1"/>
    <col min="5" max="5" width="15.28515625" customWidth="1"/>
  </cols>
  <sheetData>
    <row r="2" spans="2:29" ht="59.25" customHeight="1" x14ac:dyDescent="0.25">
      <c r="B2" s="91" t="s">
        <v>47</v>
      </c>
      <c r="C2" s="91"/>
      <c r="D2" s="91"/>
      <c r="E2" s="91"/>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August 2024 (paid in September 2024)</v>
      </c>
    </row>
    <row r="6" spans="2:29" ht="40.5" customHeight="1" x14ac:dyDescent="0.25">
      <c r="B6" s="5" t="s">
        <v>52</v>
      </c>
      <c r="C6" s="5" t="str">
        <f>'starosna mirovina BMU'!C6</f>
        <v>Number of beneficiaries</v>
      </c>
      <c r="D6" s="5" t="str">
        <f>'starosna mirovina BMU'!D6</f>
        <v>Average net pension amount</v>
      </c>
      <c r="E6" s="5" t="str">
        <f>'starosna mirovina BMU'!E6</f>
        <v>Net replacement rate for July 2024.</v>
      </c>
    </row>
    <row r="7" spans="2:29" x14ac:dyDescent="0.25">
      <c r="B7" s="6" t="s">
        <v>41</v>
      </c>
      <c r="C7" s="2">
        <v>17784</v>
      </c>
      <c r="D7" s="12">
        <v>371.85877361673414</v>
      </c>
      <c r="E7" s="3">
        <f t="shared" ref="E7:E30" si="0">D7/$D$33</f>
        <v>0.28278233735112862</v>
      </c>
    </row>
    <row r="8" spans="2:29" x14ac:dyDescent="0.25">
      <c r="B8" s="6" t="s">
        <v>1</v>
      </c>
      <c r="C8" s="2">
        <v>14998</v>
      </c>
      <c r="D8" s="2">
        <v>509.79</v>
      </c>
      <c r="E8" s="3">
        <f t="shared" si="0"/>
        <v>0.38767300380228137</v>
      </c>
      <c r="I8" s="1"/>
    </row>
    <row r="9" spans="2:29" x14ac:dyDescent="0.25">
      <c r="B9" s="6" t="s">
        <v>2</v>
      </c>
      <c r="C9" s="2">
        <v>16599</v>
      </c>
      <c r="D9" s="2">
        <v>600.38</v>
      </c>
      <c r="E9" s="3">
        <f t="shared" si="0"/>
        <v>0.45656273764258554</v>
      </c>
    </row>
    <row r="10" spans="2:29" x14ac:dyDescent="0.25">
      <c r="B10" s="6">
        <v>30</v>
      </c>
      <c r="C10" s="2">
        <v>3110</v>
      </c>
      <c r="D10" s="2">
        <v>641.63</v>
      </c>
      <c r="E10" s="3">
        <f t="shared" si="0"/>
        <v>0.48793155893536122</v>
      </c>
    </row>
    <row r="11" spans="2:29" x14ac:dyDescent="0.25">
      <c r="B11" s="6">
        <v>31</v>
      </c>
      <c r="C11" s="2">
        <v>2573</v>
      </c>
      <c r="D11" s="2">
        <v>646.45000000000005</v>
      </c>
      <c r="E11" s="3">
        <f t="shared" si="0"/>
        <v>0.49159695817490495</v>
      </c>
    </row>
    <row r="12" spans="2:29" x14ac:dyDescent="0.25">
      <c r="B12" s="6">
        <v>32</v>
      </c>
      <c r="C12" s="2">
        <v>2252</v>
      </c>
      <c r="D12" s="2">
        <v>654.65</v>
      </c>
      <c r="E12" s="3">
        <f t="shared" si="0"/>
        <v>0.49783269961977183</v>
      </c>
    </row>
    <row r="13" spans="2:29" x14ac:dyDescent="0.25">
      <c r="B13" s="6">
        <v>33</v>
      </c>
      <c r="C13" s="2">
        <v>1886</v>
      </c>
      <c r="D13" s="2">
        <v>675.6</v>
      </c>
      <c r="E13" s="3">
        <f t="shared" si="0"/>
        <v>0.51376425855513308</v>
      </c>
    </row>
    <row r="14" spans="2:29" x14ac:dyDescent="0.25">
      <c r="B14" s="6">
        <v>34</v>
      </c>
      <c r="C14" s="2">
        <v>1442</v>
      </c>
      <c r="D14" s="2">
        <v>668.86</v>
      </c>
      <c r="E14" s="3">
        <f t="shared" si="0"/>
        <v>0.50863878326996204</v>
      </c>
    </row>
    <row r="15" spans="2:29" x14ac:dyDescent="0.25">
      <c r="B15" s="6">
        <v>35</v>
      </c>
      <c r="C15" s="2">
        <v>1174</v>
      </c>
      <c r="D15" s="2">
        <v>665.6</v>
      </c>
      <c r="E15" s="3">
        <f t="shared" si="0"/>
        <v>0.50615969581749054</v>
      </c>
    </row>
    <row r="16" spans="2:29" x14ac:dyDescent="0.25">
      <c r="B16" s="6">
        <v>36</v>
      </c>
      <c r="C16" s="2">
        <v>857</v>
      </c>
      <c r="D16" s="2">
        <v>683.6</v>
      </c>
      <c r="E16" s="3">
        <f t="shared" si="0"/>
        <v>0.51984790874524711</v>
      </c>
    </row>
    <row r="17" spans="2:5" x14ac:dyDescent="0.25">
      <c r="B17" s="6">
        <v>37</v>
      </c>
      <c r="C17" s="2">
        <v>643</v>
      </c>
      <c r="D17" s="2">
        <v>661.75</v>
      </c>
      <c r="E17" s="3">
        <f t="shared" si="0"/>
        <v>0.50323193916349807</v>
      </c>
    </row>
    <row r="18" spans="2:5" x14ac:dyDescent="0.25">
      <c r="B18" s="6">
        <v>38</v>
      </c>
      <c r="C18" s="2">
        <v>481</v>
      </c>
      <c r="D18" s="2">
        <v>690.76</v>
      </c>
      <c r="E18" s="3">
        <f t="shared" si="0"/>
        <v>0.52529277566539923</v>
      </c>
    </row>
    <row r="19" spans="2:5" x14ac:dyDescent="0.25">
      <c r="B19" s="6">
        <v>39</v>
      </c>
      <c r="C19" s="2">
        <v>288</v>
      </c>
      <c r="D19" s="2">
        <v>695.74</v>
      </c>
      <c r="E19" s="3">
        <f t="shared" si="0"/>
        <v>0.52907984790874529</v>
      </c>
    </row>
    <row r="20" spans="2:5" x14ac:dyDescent="0.25">
      <c r="B20" s="6">
        <v>40</v>
      </c>
      <c r="C20" s="2">
        <v>233</v>
      </c>
      <c r="D20" s="2">
        <v>676.71</v>
      </c>
      <c r="E20" s="3">
        <f t="shared" si="0"/>
        <v>0.51460836501901142</v>
      </c>
    </row>
    <row r="21" spans="2:5" x14ac:dyDescent="0.25">
      <c r="B21" s="6">
        <v>41</v>
      </c>
      <c r="C21" s="2">
        <v>121</v>
      </c>
      <c r="D21" s="2">
        <v>699.29</v>
      </c>
      <c r="E21" s="3">
        <f t="shared" si="0"/>
        <v>0.53177946768060835</v>
      </c>
    </row>
    <row r="22" spans="2:5" x14ac:dyDescent="0.25">
      <c r="B22" s="6">
        <v>42</v>
      </c>
      <c r="C22" s="2">
        <v>55</v>
      </c>
      <c r="D22" s="2">
        <v>724.42</v>
      </c>
      <c r="E22" s="3">
        <f t="shared" si="0"/>
        <v>0.55088973384030415</v>
      </c>
    </row>
    <row r="23" spans="2:5" x14ac:dyDescent="0.25">
      <c r="B23" s="6">
        <v>43</v>
      </c>
      <c r="C23" s="2">
        <v>43</v>
      </c>
      <c r="D23" s="2">
        <v>711.75</v>
      </c>
      <c r="E23" s="3">
        <f t="shared" si="0"/>
        <v>0.54125475285171099</v>
      </c>
    </row>
    <row r="24" spans="2:5" x14ac:dyDescent="0.25">
      <c r="B24" s="6">
        <v>44</v>
      </c>
      <c r="C24" s="2">
        <v>26</v>
      </c>
      <c r="D24" s="2">
        <v>743.26</v>
      </c>
      <c r="E24" s="3">
        <f t="shared" si="0"/>
        <v>0.56521673003802275</v>
      </c>
    </row>
    <row r="25" spans="2:5" x14ac:dyDescent="0.25">
      <c r="B25" s="6">
        <v>45</v>
      </c>
      <c r="C25" s="2">
        <v>13</v>
      </c>
      <c r="D25" s="2">
        <v>744.03</v>
      </c>
      <c r="E25" s="3">
        <f t="shared" si="0"/>
        <v>0.56580228136882127</v>
      </c>
    </row>
    <row r="26" spans="2:5" x14ac:dyDescent="0.25">
      <c r="B26" s="6" t="s">
        <v>42</v>
      </c>
      <c r="C26" s="2">
        <v>16</v>
      </c>
      <c r="D26" s="2">
        <v>762.74</v>
      </c>
      <c r="E26" s="3">
        <f t="shared" si="0"/>
        <v>0.58003041825095059</v>
      </c>
    </row>
    <row r="27" spans="2:5" x14ac:dyDescent="0.25">
      <c r="B27" s="6" t="s">
        <v>39</v>
      </c>
      <c r="C27" s="7">
        <v>64594</v>
      </c>
      <c r="D27" s="80">
        <v>530.63</v>
      </c>
      <c r="E27" s="83">
        <f t="shared" si="0"/>
        <v>0.40352091254752853</v>
      </c>
    </row>
    <row r="28" spans="2:5" x14ac:dyDescent="0.25">
      <c r="B28" s="6" t="s">
        <v>5</v>
      </c>
      <c r="C28" s="2">
        <v>60644</v>
      </c>
      <c r="D28" s="2">
        <v>521.02</v>
      </c>
      <c r="E28" s="3">
        <f t="shared" si="0"/>
        <v>0.39621292775665395</v>
      </c>
    </row>
    <row r="29" spans="2:5" x14ac:dyDescent="0.25">
      <c r="B29" s="6" t="s">
        <v>6</v>
      </c>
      <c r="C29" s="2">
        <v>3443</v>
      </c>
      <c r="D29" s="2">
        <v>675.4</v>
      </c>
      <c r="E29" s="3">
        <f t="shared" si="0"/>
        <v>0.51361216730038017</v>
      </c>
    </row>
    <row r="30" spans="2:5" x14ac:dyDescent="0.25">
      <c r="B30" s="6" t="s">
        <v>43</v>
      </c>
      <c r="C30" s="2">
        <v>507</v>
      </c>
      <c r="D30" s="2">
        <v>698.1</v>
      </c>
      <c r="E30" s="3">
        <f t="shared" si="0"/>
        <v>0.53087452471482888</v>
      </c>
    </row>
    <row r="33" spans="2:4" ht="46.5" customHeight="1" x14ac:dyDescent="0.25">
      <c r="B33" s="90" t="str">
        <f>'starosna mirovina BMU'!B33:C33</f>
        <v>Prosječna mjesečna isplaćena netoplaća Republike Hrvatske za srpanj 2024. u eurima (EUR) (izvor: DZS)</v>
      </c>
      <c r="C33" s="90"/>
      <c r="D33" s="48">
        <f>'starosna mirovina BMU'!D33</f>
        <v>1315</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{1ED73458-5716-4A54-99D4-F957A34FA6A2}</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ED73458-5716-4A54-99D4-F957A34FA6A2}">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4"/>
  <sheetViews>
    <sheetView zoomScaleNormal="100" workbookViewId="0"/>
  </sheetViews>
  <sheetFormatPr defaultRowHeight="15" x14ac:dyDescent="0.25"/>
  <cols>
    <col min="2" max="2" width="15.140625" customWidth="1"/>
    <col min="3" max="3" width="22.42578125" customWidth="1"/>
    <col min="4" max="5" width="16.7109375" customWidth="1"/>
    <col min="9" max="9" width="12" bestFit="1" customWidth="1"/>
  </cols>
  <sheetData>
    <row r="2" spans="2:5" ht="49.5" customHeight="1" x14ac:dyDescent="0.25">
      <c r="B2" s="89" t="s">
        <v>11</v>
      </c>
      <c r="C2" s="89"/>
      <c r="D2" s="89"/>
      <c r="E2" s="89"/>
    </row>
    <row r="3" spans="2:5" ht="18.75" customHeight="1" x14ac:dyDescent="0.25">
      <c r="B3" s="92" t="s">
        <v>12</v>
      </c>
      <c r="C3" s="92"/>
      <c r="D3" s="92"/>
      <c r="E3" s="93"/>
    </row>
    <row r="4" spans="2:5" x14ac:dyDescent="0.25">
      <c r="C4" s="11"/>
      <c r="D4" s="11"/>
    </row>
    <row r="6" spans="2:5" x14ac:dyDescent="0.25">
      <c r="B6" t="str">
        <f>'starosna prevedena iz inv.BMU'!B5</f>
        <v>For August 2024 (paid in September 2024)</v>
      </c>
    </row>
    <row r="7" spans="2:5" ht="24" x14ac:dyDescent="0.25">
      <c r="B7" s="5" t="s">
        <v>10</v>
      </c>
      <c r="C7" s="5" t="s">
        <v>0</v>
      </c>
      <c r="D7" s="5" t="s">
        <v>8</v>
      </c>
      <c r="E7" s="5" t="str">
        <f>'starosna mirovina BMU'!E6</f>
        <v>Net replacement rate for July 2024.</v>
      </c>
    </row>
    <row r="8" spans="2:5" x14ac:dyDescent="0.25">
      <c r="B8" s="6" t="s">
        <v>9</v>
      </c>
      <c r="C8" s="2">
        <v>79109</v>
      </c>
      <c r="D8" s="12">
        <v>287.86682476077311</v>
      </c>
      <c r="E8" s="3">
        <f t="shared" ref="E8:E31" si="0">D8/$D$34</f>
        <v>0.21891013289792632</v>
      </c>
    </row>
    <row r="9" spans="2:5" x14ac:dyDescent="0.25">
      <c r="B9" s="6" t="s">
        <v>1</v>
      </c>
      <c r="C9" s="2">
        <v>62083</v>
      </c>
      <c r="D9" s="2">
        <v>363.79</v>
      </c>
      <c r="E9" s="3">
        <f t="shared" si="0"/>
        <v>0.27664638783269963</v>
      </c>
    </row>
    <row r="10" spans="2:5" x14ac:dyDescent="0.25">
      <c r="B10" s="6" t="s">
        <v>2</v>
      </c>
      <c r="C10" s="2">
        <v>65926</v>
      </c>
      <c r="D10" s="2">
        <v>459.82</v>
      </c>
      <c r="E10" s="3">
        <f t="shared" si="0"/>
        <v>0.34967300380228139</v>
      </c>
    </row>
    <row r="11" spans="2:5" x14ac:dyDescent="0.25">
      <c r="B11" s="6">
        <v>30</v>
      </c>
      <c r="C11" s="2">
        <v>24220</v>
      </c>
      <c r="D11" s="2">
        <v>544.19000000000005</v>
      </c>
      <c r="E11" s="3">
        <f t="shared" si="0"/>
        <v>0.41383269961977193</v>
      </c>
    </row>
    <row r="12" spans="2:5" x14ac:dyDescent="0.25">
      <c r="B12" s="6">
        <v>31</v>
      </c>
      <c r="C12" s="2">
        <v>15667</v>
      </c>
      <c r="D12" s="2">
        <v>562.73</v>
      </c>
      <c r="E12" s="3">
        <f t="shared" si="0"/>
        <v>0.42793155893536122</v>
      </c>
    </row>
    <row r="13" spans="2:5" x14ac:dyDescent="0.25">
      <c r="B13" s="6">
        <v>32</v>
      </c>
      <c r="C13" s="2">
        <v>14476</v>
      </c>
      <c r="D13" s="2">
        <v>572.71</v>
      </c>
      <c r="E13" s="3">
        <f t="shared" si="0"/>
        <v>0.43552091254752856</v>
      </c>
    </row>
    <row r="14" spans="2:5" x14ac:dyDescent="0.25">
      <c r="B14" s="6">
        <v>33</v>
      </c>
      <c r="C14" s="2">
        <v>12648</v>
      </c>
      <c r="D14" s="2">
        <v>594.57000000000005</v>
      </c>
      <c r="E14" s="3">
        <f t="shared" si="0"/>
        <v>0.45214448669201524</v>
      </c>
    </row>
    <row r="15" spans="2:5" x14ac:dyDescent="0.25">
      <c r="B15" s="6">
        <v>34</v>
      </c>
      <c r="C15" s="2">
        <v>9880</v>
      </c>
      <c r="D15" s="2">
        <v>627.23</v>
      </c>
      <c r="E15" s="3">
        <f t="shared" si="0"/>
        <v>0.47698098859315591</v>
      </c>
    </row>
    <row r="16" spans="2:5" x14ac:dyDescent="0.25">
      <c r="B16" s="6">
        <v>35</v>
      </c>
      <c r="C16" s="2">
        <v>45732</v>
      </c>
      <c r="D16" s="2">
        <v>635.46</v>
      </c>
      <c r="E16" s="3">
        <f t="shared" si="0"/>
        <v>0.48323954372623579</v>
      </c>
    </row>
    <row r="17" spans="2:5" x14ac:dyDescent="0.25">
      <c r="B17" s="6">
        <v>36</v>
      </c>
      <c r="C17" s="2">
        <v>15233</v>
      </c>
      <c r="D17" s="2">
        <v>676.56</v>
      </c>
      <c r="E17" s="3">
        <f t="shared" si="0"/>
        <v>0.51449429657794676</v>
      </c>
    </row>
    <row r="18" spans="2:5" x14ac:dyDescent="0.25">
      <c r="B18" s="6">
        <v>37</v>
      </c>
      <c r="C18" s="2">
        <v>13154</v>
      </c>
      <c r="D18" s="2">
        <v>713.68</v>
      </c>
      <c r="E18" s="3">
        <f t="shared" si="0"/>
        <v>0.54272243346007598</v>
      </c>
    </row>
    <row r="19" spans="2:5" x14ac:dyDescent="0.25">
      <c r="B19" s="6">
        <v>38</v>
      </c>
      <c r="C19" s="2">
        <v>12503</v>
      </c>
      <c r="D19" s="2">
        <v>755.08</v>
      </c>
      <c r="E19" s="3">
        <f t="shared" si="0"/>
        <v>0.57420532319391637</v>
      </c>
    </row>
    <row r="20" spans="2:5" x14ac:dyDescent="0.25">
      <c r="B20" s="6">
        <v>39</v>
      </c>
      <c r="C20" s="2">
        <v>11689</v>
      </c>
      <c r="D20" s="2">
        <v>797.58</v>
      </c>
      <c r="E20" s="3">
        <f t="shared" si="0"/>
        <v>0.60652471482889736</v>
      </c>
    </row>
    <row r="21" spans="2:5" x14ac:dyDescent="0.25">
      <c r="B21" s="6">
        <v>40</v>
      </c>
      <c r="C21" s="2">
        <v>27902</v>
      </c>
      <c r="D21" s="2">
        <v>780.05</v>
      </c>
      <c r="E21" s="3">
        <f t="shared" si="0"/>
        <v>0.59319391634980989</v>
      </c>
    </row>
    <row r="22" spans="2:5" x14ac:dyDescent="0.25">
      <c r="B22" s="6">
        <v>41</v>
      </c>
      <c r="C22" s="2">
        <v>37315</v>
      </c>
      <c r="D22" s="2">
        <v>685.59</v>
      </c>
      <c r="E22" s="3">
        <f t="shared" si="0"/>
        <v>0.5213612167300381</v>
      </c>
    </row>
    <row r="23" spans="2:5" x14ac:dyDescent="0.25">
      <c r="B23" s="6">
        <v>42</v>
      </c>
      <c r="C23" s="2">
        <v>20419</v>
      </c>
      <c r="D23" s="2">
        <v>727.54</v>
      </c>
      <c r="E23" s="3">
        <f t="shared" si="0"/>
        <v>0.55326235741444862</v>
      </c>
    </row>
    <row r="24" spans="2:5" x14ac:dyDescent="0.25">
      <c r="B24" s="6">
        <v>43</v>
      </c>
      <c r="C24" s="2">
        <v>15091</v>
      </c>
      <c r="D24" s="2">
        <v>758.34</v>
      </c>
      <c r="E24" s="3">
        <f t="shared" si="0"/>
        <v>0.57668441064638787</v>
      </c>
    </row>
    <row r="25" spans="2:5" x14ac:dyDescent="0.25">
      <c r="B25" s="6">
        <v>44</v>
      </c>
      <c r="C25" s="2">
        <v>11425</v>
      </c>
      <c r="D25" s="2">
        <v>790.15</v>
      </c>
      <c r="E25" s="3">
        <f t="shared" si="0"/>
        <v>0.60087452471482883</v>
      </c>
    </row>
    <row r="26" spans="2:5" x14ac:dyDescent="0.25">
      <c r="B26" s="6">
        <v>45</v>
      </c>
      <c r="C26" s="2">
        <v>9557</v>
      </c>
      <c r="D26" s="2">
        <v>808.13</v>
      </c>
      <c r="E26" s="3">
        <f t="shared" si="0"/>
        <v>0.61454752851711025</v>
      </c>
    </row>
    <row r="27" spans="2:5" x14ac:dyDescent="0.25">
      <c r="B27" s="6" t="s">
        <v>3</v>
      </c>
      <c r="C27" s="2">
        <v>15515</v>
      </c>
      <c r="D27" s="2">
        <v>897.91</v>
      </c>
      <c r="E27" s="3">
        <f t="shared" si="0"/>
        <v>0.68282129277566539</v>
      </c>
    </row>
    <row r="28" spans="2:5" x14ac:dyDescent="0.25">
      <c r="B28" s="6" t="s">
        <v>4</v>
      </c>
      <c r="C28" s="7">
        <v>519544</v>
      </c>
      <c r="D28" s="7">
        <v>561.12</v>
      </c>
      <c r="E28" s="4">
        <f t="shared" si="0"/>
        <v>0.42670722433460079</v>
      </c>
    </row>
    <row r="29" spans="2:5" x14ac:dyDescent="0.25">
      <c r="B29" s="6" t="s">
        <v>5</v>
      </c>
      <c r="C29" s="2">
        <v>284009</v>
      </c>
      <c r="D29" s="2">
        <v>421.38</v>
      </c>
      <c r="E29" s="3">
        <f t="shared" si="0"/>
        <v>0.32044106463878325</v>
      </c>
    </row>
    <row r="30" spans="2:5" x14ac:dyDescent="0.25">
      <c r="B30" s="6" t="s">
        <v>6</v>
      </c>
      <c r="C30" s="2">
        <v>98311</v>
      </c>
      <c r="D30" s="2">
        <v>686.78</v>
      </c>
      <c r="E30" s="3">
        <f t="shared" si="0"/>
        <v>0.52226615969581747</v>
      </c>
    </row>
    <row r="31" spans="2:5" x14ac:dyDescent="0.25">
      <c r="B31" s="6" t="s">
        <v>7</v>
      </c>
      <c r="C31" s="2">
        <v>137224</v>
      </c>
      <c r="D31" s="2">
        <v>760.29</v>
      </c>
      <c r="E31" s="3">
        <f t="shared" si="0"/>
        <v>0.57816730038022812</v>
      </c>
    </row>
    <row r="34" spans="2:4" ht="51" customHeight="1" x14ac:dyDescent="0.25">
      <c r="B34" s="94" t="str">
        <f>'starosna mirovina BMU'!B33:C33</f>
        <v>Prosječna mjesečna isplaćena netoplaća Republike Hrvatske za srpanj 2024. u eurima (EUR) (izvor: DZS)</v>
      </c>
      <c r="C34" s="95"/>
      <c r="D34" s="48">
        <f>'starosna mirovina BMU'!D33</f>
        <v>1315</v>
      </c>
    </row>
  </sheetData>
  <mergeCells count="3">
    <mergeCell ref="B2:E2"/>
    <mergeCell ref="B3:E3"/>
    <mergeCell ref="B34:C34"/>
  </mergeCells>
  <conditionalFormatting sqref="E8:E31">
    <cfRule type="dataBar" priority="1">
      <dataBar>
        <cfvo type="min"/>
        <cfvo type="max"/>
        <color rgb="FF63C384"/>
      </dataBar>
      <extLst>
        <ext xmlns:x14="http://schemas.microsoft.com/office/spreadsheetml/2009/9/main" uri="{B025F937-C7B1-47D3-B67F-A62EFF666E3E}">
          <x14:id>{89C67D4C-8C51-4FA9-9997-5614D88EF127}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C67D4C-8C51-4FA9-9997-5614D88EF127}">
            <x14:dataBar minLength="0" maxLength="100" border="1" negativeBarBorderColorSameAsPositive="0">
              <x14:cfvo type="autoMin"/>
              <x14:cfvo type="autoMax"/>
              <x14:borderColor rgb="FF63C384"/>
              <x14:negativeFillColor rgb="FFFF0000"/>
              <x14:negativeBorderColor rgb="FFFF0000"/>
              <x14:axisColor rgb="FF000000"/>
            </x14:dataBar>
          </x14:cfRule>
          <xm:sqref>E8:E31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2"/>
  <sheetViews>
    <sheetView workbookViewId="0">
      <selection activeCell="E27" sqref="E27"/>
    </sheetView>
  </sheetViews>
  <sheetFormatPr defaultRowHeight="15" x14ac:dyDescent="0.25"/>
  <cols>
    <col min="2" max="2" width="15.140625" customWidth="1"/>
    <col min="3" max="3" width="14.85546875" customWidth="1"/>
    <col min="4" max="5" width="15.7109375" customWidth="1"/>
  </cols>
  <sheetData>
    <row r="2" spans="2:29" ht="49.5" customHeight="1" x14ac:dyDescent="0.25">
      <c r="B2" s="89" t="s">
        <v>50</v>
      </c>
      <c r="C2" s="89"/>
      <c r="D2" s="89"/>
      <c r="E2" s="89"/>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August 2024 (paid in September 2024)</v>
      </c>
    </row>
    <row r="6" spans="2:29" ht="37.5" customHeight="1" x14ac:dyDescent="0.25">
      <c r="B6" s="5" t="s">
        <v>52</v>
      </c>
      <c r="C6" s="5" t="str">
        <f>'starosna mirovina BMU'!C6</f>
        <v>Number of beneficiaries</v>
      </c>
      <c r="D6" s="5" t="str">
        <f>'starosna mirovina BMU'!D6</f>
        <v>Average net pension amount</v>
      </c>
      <c r="E6" s="5" t="str">
        <f>'starosna mirovina BMU'!E6</f>
        <v>Net replacement rate for July 2024.</v>
      </c>
    </row>
    <row r="7" spans="2:29" x14ac:dyDescent="0.25">
      <c r="B7" s="6" t="s">
        <v>41</v>
      </c>
      <c r="C7" s="2">
        <v>2182</v>
      </c>
      <c r="D7" s="12">
        <v>452.67</v>
      </c>
      <c r="E7" s="3">
        <f t="shared" ref="E7:E30" si="0">D7/$D$32</f>
        <v>0.34423574144486691</v>
      </c>
    </row>
    <row r="8" spans="2:29" x14ac:dyDescent="0.25">
      <c r="B8" s="6" t="s">
        <v>1</v>
      </c>
      <c r="C8" s="2">
        <v>1</v>
      </c>
      <c r="D8" s="2">
        <v>452.09</v>
      </c>
      <c r="E8" s="3">
        <f t="shared" si="0"/>
        <v>0.34379467680608361</v>
      </c>
    </row>
    <row r="9" spans="2:29" x14ac:dyDescent="0.25">
      <c r="B9" s="6" t="s">
        <v>2</v>
      </c>
      <c r="C9" s="2">
        <v>4</v>
      </c>
      <c r="D9" s="2">
        <v>489.8</v>
      </c>
      <c r="E9" s="3">
        <f t="shared" si="0"/>
        <v>0.37247148288973386</v>
      </c>
    </row>
    <row r="10" spans="2:29" x14ac:dyDescent="0.25">
      <c r="B10" s="6">
        <v>30</v>
      </c>
      <c r="C10" s="2">
        <v>18103</v>
      </c>
      <c r="D10" s="2">
        <v>480.18</v>
      </c>
      <c r="E10" s="3">
        <f t="shared" si="0"/>
        <v>0.36515589353612166</v>
      </c>
    </row>
    <row r="11" spans="2:29" x14ac:dyDescent="0.25">
      <c r="B11" s="6">
        <v>31</v>
      </c>
      <c r="C11" s="2">
        <v>10271</v>
      </c>
      <c r="D11" s="2">
        <v>472.73</v>
      </c>
      <c r="E11" s="3">
        <f t="shared" si="0"/>
        <v>0.35949049429657798</v>
      </c>
    </row>
    <row r="12" spans="2:29" x14ac:dyDescent="0.25">
      <c r="B12" s="6">
        <v>32</v>
      </c>
      <c r="C12" s="2">
        <v>11044</v>
      </c>
      <c r="D12" s="2">
        <v>486.68</v>
      </c>
      <c r="E12" s="3">
        <f t="shared" si="0"/>
        <v>0.37009885931558933</v>
      </c>
    </row>
    <row r="13" spans="2:29" x14ac:dyDescent="0.25">
      <c r="B13" s="6">
        <v>33</v>
      </c>
      <c r="C13" s="2">
        <v>10194</v>
      </c>
      <c r="D13" s="2">
        <v>507.51</v>
      </c>
      <c r="E13" s="3">
        <f t="shared" si="0"/>
        <v>0.38593916349809887</v>
      </c>
    </row>
    <row r="14" spans="2:29" x14ac:dyDescent="0.25">
      <c r="B14" s="6">
        <v>34</v>
      </c>
      <c r="C14" s="2">
        <v>8279</v>
      </c>
      <c r="D14" s="2">
        <v>520.88</v>
      </c>
      <c r="E14" s="3">
        <f t="shared" si="0"/>
        <v>0.39610646387832699</v>
      </c>
    </row>
    <row r="15" spans="2:29" x14ac:dyDescent="0.25">
      <c r="B15" s="6">
        <v>35</v>
      </c>
      <c r="C15" s="2">
        <v>29149</v>
      </c>
      <c r="D15" s="2">
        <v>580.96</v>
      </c>
      <c r="E15" s="3">
        <f t="shared" si="0"/>
        <v>0.4417946768060837</v>
      </c>
    </row>
    <row r="16" spans="2:29" x14ac:dyDescent="0.25">
      <c r="B16" s="6">
        <v>36</v>
      </c>
      <c r="C16" s="2">
        <v>18579</v>
      </c>
      <c r="D16" s="2">
        <v>582.65</v>
      </c>
      <c r="E16" s="3">
        <f t="shared" si="0"/>
        <v>0.44307984790874522</v>
      </c>
    </row>
    <row r="17" spans="2:5" x14ac:dyDescent="0.25">
      <c r="B17" s="6">
        <v>37</v>
      </c>
      <c r="C17" s="2">
        <v>18067</v>
      </c>
      <c r="D17" s="2">
        <v>596.28</v>
      </c>
      <c r="E17" s="3">
        <f t="shared" si="0"/>
        <v>0.45344486692015207</v>
      </c>
    </row>
    <row r="18" spans="2:5" x14ac:dyDescent="0.25">
      <c r="B18" s="6">
        <v>38</v>
      </c>
      <c r="C18" s="2">
        <v>16761</v>
      </c>
      <c r="D18" s="2">
        <v>610.37</v>
      </c>
      <c r="E18" s="3">
        <f t="shared" si="0"/>
        <v>0.4641596958174905</v>
      </c>
    </row>
    <row r="19" spans="2:5" x14ac:dyDescent="0.25">
      <c r="B19" s="6">
        <v>39</v>
      </c>
      <c r="C19" s="2">
        <v>13856</v>
      </c>
      <c r="D19" s="2">
        <v>635.29</v>
      </c>
      <c r="E19" s="3">
        <f t="shared" si="0"/>
        <v>0.48311026615969577</v>
      </c>
    </row>
    <row r="20" spans="2:5" x14ac:dyDescent="0.25">
      <c r="B20" s="6">
        <v>40</v>
      </c>
      <c r="C20" s="2">
        <v>10990</v>
      </c>
      <c r="D20" s="2">
        <v>658.25</v>
      </c>
      <c r="E20" s="3">
        <f t="shared" si="0"/>
        <v>0.50057034220532315</v>
      </c>
    </row>
    <row r="21" spans="2:5" x14ac:dyDescent="0.25">
      <c r="B21" s="6">
        <v>41</v>
      </c>
      <c r="C21" s="2">
        <v>4711</v>
      </c>
      <c r="D21" s="2">
        <v>679.02</v>
      </c>
      <c r="E21" s="3">
        <f t="shared" si="0"/>
        <v>0.51636501901140686</v>
      </c>
    </row>
    <row r="22" spans="2:5" x14ac:dyDescent="0.25">
      <c r="B22" s="6">
        <v>42</v>
      </c>
      <c r="C22" s="2">
        <v>2242</v>
      </c>
      <c r="D22" s="2">
        <v>711.27</v>
      </c>
      <c r="E22" s="3">
        <f t="shared" si="0"/>
        <v>0.54088973384030414</v>
      </c>
    </row>
    <row r="23" spans="2:5" x14ac:dyDescent="0.25">
      <c r="B23" s="6">
        <v>43</v>
      </c>
      <c r="C23" s="2">
        <v>1208</v>
      </c>
      <c r="D23" s="2">
        <v>736.59</v>
      </c>
      <c r="E23" s="3">
        <f t="shared" si="0"/>
        <v>0.56014448669201522</v>
      </c>
    </row>
    <row r="24" spans="2:5" x14ac:dyDescent="0.25">
      <c r="B24" s="6">
        <v>44</v>
      </c>
      <c r="C24" s="2">
        <v>654</v>
      </c>
      <c r="D24" s="2">
        <v>764.59</v>
      </c>
      <c r="E24" s="3">
        <f t="shared" si="0"/>
        <v>0.58143726235741444</v>
      </c>
    </row>
    <row r="25" spans="2:5" x14ac:dyDescent="0.25">
      <c r="B25" s="6">
        <v>45</v>
      </c>
      <c r="C25" s="2">
        <v>287</v>
      </c>
      <c r="D25" s="2">
        <v>771.13</v>
      </c>
      <c r="E25" s="3">
        <f t="shared" si="0"/>
        <v>0.58641064638783269</v>
      </c>
    </row>
    <row r="26" spans="2:5" x14ac:dyDescent="0.25">
      <c r="B26" s="6" t="s">
        <v>42</v>
      </c>
      <c r="C26" s="2">
        <v>189</v>
      </c>
      <c r="D26" s="2">
        <v>801.98</v>
      </c>
      <c r="E26" s="3">
        <f t="shared" si="0"/>
        <v>0.60987072243346008</v>
      </c>
    </row>
    <row r="27" spans="2:5" x14ac:dyDescent="0.25">
      <c r="B27" s="6" t="s">
        <v>39</v>
      </c>
      <c r="C27" s="7">
        <v>176771</v>
      </c>
      <c r="D27" s="7">
        <v>569.97</v>
      </c>
      <c r="E27" s="83">
        <f t="shared" si="0"/>
        <v>0.43343726235741448</v>
      </c>
    </row>
    <row r="28" spans="2:5" x14ac:dyDescent="0.25">
      <c r="B28" s="6" t="s">
        <v>5</v>
      </c>
      <c r="C28" s="2">
        <v>60078</v>
      </c>
      <c r="D28" s="2">
        <v>489.35</v>
      </c>
      <c r="E28" s="3">
        <f t="shared" si="0"/>
        <v>0.37212927756653996</v>
      </c>
    </row>
    <row r="29" spans="2:5" x14ac:dyDescent="0.25">
      <c r="B29" s="6" t="s">
        <v>6</v>
      </c>
      <c r="C29" s="2">
        <v>96412</v>
      </c>
      <c r="D29" s="2">
        <v>597.08000000000004</v>
      </c>
      <c r="E29" s="3">
        <f t="shared" si="0"/>
        <v>0.45405323193916353</v>
      </c>
    </row>
    <row r="30" spans="2:5" x14ac:dyDescent="0.25">
      <c r="B30" s="6" t="s">
        <v>44</v>
      </c>
      <c r="C30" s="2">
        <v>20281</v>
      </c>
      <c r="D30" s="2">
        <v>679.97</v>
      </c>
      <c r="E30" s="3">
        <f t="shared" si="0"/>
        <v>0.51708745247148291</v>
      </c>
    </row>
    <row r="32" spans="2:5" ht="51.75" customHeight="1" x14ac:dyDescent="0.25">
      <c r="B32" s="90" t="str">
        <f>'starosna mirovina BMU'!B33:C33</f>
        <v>Prosječna mjesečna isplaćena netoplaća Republike Hrvatske za srpanj 2024. u eurima (EUR) (izvor: DZS)</v>
      </c>
      <c r="C32" s="90"/>
      <c r="D32" s="48">
        <f>'starosna mirovina BMU'!D33</f>
        <v>1315</v>
      </c>
    </row>
  </sheetData>
  <mergeCells count="2">
    <mergeCell ref="B2:E2"/>
    <mergeCell ref="B32:C32"/>
  </mergeCells>
  <conditionalFormatting sqref="E7:E30">
    <cfRule type="dataBar" priority="1">
      <dataBar>
        <cfvo type="min"/>
        <cfvo type="max"/>
        <color rgb="FF63C384"/>
      </dataBar>
      <extLst>
        <ext xmlns:x14="http://schemas.microsoft.com/office/spreadsheetml/2009/9/main" uri="{B025F937-C7B1-47D3-B67F-A62EFF666E3E}">
          <x14:id>{7881B877-B836-466F-848E-68AA4EA6FB17}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7881B877-B836-466F-848E-68AA4EA6FB17}">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D24" sqref="D24:D26"/>
    </sheetView>
  </sheetViews>
  <sheetFormatPr defaultRowHeight="15" x14ac:dyDescent="0.25"/>
  <cols>
    <col min="2" max="2" width="15.140625" customWidth="1"/>
    <col min="3" max="3" width="14.7109375" customWidth="1"/>
    <col min="4" max="4" width="15.140625" customWidth="1"/>
    <col min="5" max="5" width="14.5703125" customWidth="1"/>
  </cols>
  <sheetData>
    <row r="2" spans="2:29" ht="57.75" customHeight="1" x14ac:dyDescent="0.25">
      <c r="B2" s="91" t="s">
        <v>56</v>
      </c>
      <c r="C2" s="91"/>
      <c r="D2" s="91"/>
      <c r="E2" s="91"/>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August 2024 (paid in September 2024)</v>
      </c>
    </row>
    <row r="6" spans="2:29" ht="40.5" customHeight="1" x14ac:dyDescent="0.25">
      <c r="B6" s="5" t="s">
        <v>52</v>
      </c>
      <c r="C6" s="5" t="str">
        <f>'starosna mirovina BMU'!C6</f>
        <v>Number of beneficiaries</v>
      </c>
      <c r="D6" s="5" t="str">
        <f>'starosna mirovina BMU'!D6</f>
        <v>Average net pension amount</v>
      </c>
      <c r="E6" s="5" t="str">
        <f>'starosna mirovina BMU'!E6</f>
        <v>Net replacement rate for July 2024.</v>
      </c>
    </row>
    <row r="7" spans="2:29" x14ac:dyDescent="0.25">
      <c r="B7" s="6" t="s">
        <v>41</v>
      </c>
      <c r="C7" s="2">
        <v>0</v>
      </c>
      <c r="D7" s="12">
        <v>0</v>
      </c>
      <c r="E7" s="3">
        <f t="shared" ref="E7:E30" si="0">D7/$D$33</f>
        <v>0</v>
      </c>
    </row>
    <row r="8" spans="2:29" x14ac:dyDescent="0.25">
      <c r="B8" s="6" t="s">
        <v>1</v>
      </c>
      <c r="C8" s="2">
        <v>0</v>
      </c>
      <c r="D8" s="12">
        <v>0</v>
      </c>
      <c r="E8" s="3">
        <f t="shared" si="0"/>
        <v>0</v>
      </c>
    </row>
    <row r="9" spans="2:29" x14ac:dyDescent="0.25">
      <c r="B9" s="6" t="s">
        <v>2</v>
      </c>
      <c r="C9" s="2">
        <v>1</v>
      </c>
      <c r="D9" s="2">
        <v>542.75</v>
      </c>
      <c r="E9" s="3">
        <f t="shared" si="0"/>
        <v>0.41273764258555135</v>
      </c>
    </row>
    <row r="10" spans="2:29" x14ac:dyDescent="0.25">
      <c r="B10" s="6">
        <v>30</v>
      </c>
      <c r="C10" s="2">
        <v>0</v>
      </c>
      <c r="D10" s="12">
        <v>0</v>
      </c>
      <c r="E10" s="3">
        <f t="shared" si="0"/>
        <v>0</v>
      </c>
    </row>
    <row r="11" spans="2:29" x14ac:dyDescent="0.25">
      <c r="B11" s="6">
        <v>31</v>
      </c>
      <c r="C11" s="2">
        <v>13</v>
      </c>
      <c r="D11" s="2">
        <v>455.91</v>
      </c>
      <c r="E11" s="3">
        <f t="shared" si="0"/>
        <v>0.34669961977186314</v>
      </c>
    </row>
    <row r="12" spans="2:29" x14ac:dyDescent="0.25">
      <c r="B12" s="6">
        <v>32</v>
      </c>
      <c r="C12" s="2">
        <v>46</v>
      </c>
      <c r="D12" s="2">
        <v>477.11</v>
      </c>
      <c r="E12" s="3">
        <f t="shared" si="0"/>
        <v>0.36282129277566538</v>
      </c>
    </row>
    <row r="13" spans="2:29" x14ac:dyDescent="0.25">
      <c r="B13" s="6">
        <v>33</v>
      </c>
      <c r="C13" s="2">
        <v>40</v>
      </c>
      <c r="D13" s="2">
        <v>476.5</v>
      </c>
      <c r="E13" s="3">
        <f t="shared" si="0"/>
        <v>0.3623574144486692</v>
      </c>
    </row>
    <row r="14" spans="2:29" x14ac:dyDescent="0.25">
      <c r="B14" s="6">
        <v>34</v>
      </c>
      <c r="C14" s="2">
        <v>21</v>
      </c>
      <c r="D14" s="2">
        <v>501.83</v>
      </c>
      <c r="E14" s="3">
        <f t="shared" si="0"/>
        <v>0.38161977186311785</v>
      </c>
    </row>
    <row r="15" spans="2:29" x14ac:dyDescent="0.25">
      <c r="B15" s="6">
        <v>35</v>
      </c>
      <c r="C15" s="2">
        <v>93</v>
      </c>
      <c r="D15" s="2">
        <v>584.03</v>
      </c>
      <c r="E15" s="3">
        <f t="shared" si="0"/>
        <v>0.44412927756653992</v>
      </c>
    </row>
    <row r="16" spans="2:29" x14ac:dyDescent="0.25">
      <c r="B16" s="6">
        <v>36</v>
      </c>
      <c r="C16" s="2">
        <v>57</v>
      </c>
      <c r="D16" s="2">
        <v>577.16999999999996</v>
      </c>
      <c r="E16" s="3">
        <f t="shared" si="0"/>
        <v>0.43891254752851711</v>
      </c>
    </row>
    <row r="17" spans="2:5" x14ac:dyDescent="0.25">
      <c r="B17" s="6">
        <v>37</v>
      </c>
      <c r="C17" s="2">
        <v>48</v>
      </c>
      <c r="D17" s="2">
        <v>588.5</v>
      </c>
      <c r="E17" s="3">
        <f t="shared" si="0"/>
        <v>0.44752851711026614</v>
      </c>
    </row>
    <row r="18" spans="2:5" x14ac:dyDescent="0.25">
      <c r="B18" s="6">
        <v>38</v>
      </c>
      <c r="C18" s="2">
        <v>26</v>
      </c>
      <c r="D18" s="2">
        <v>635.01</v>
      </c>
      <c r="E18" s="3">
        <f t="shared" si="0"/>
        <v>0.48289733840304183</v>
      </c>
    </row>
    <row r="19" spans="2:5" x14ac:dyDescent="0.25">
      <c r="B19" s="6">
        <v>39</v>
      </c>
      <c r="C19" s="2">
        <v>20</v>
      </c>
      <c r="D19" s="2">
        <v>649.01</v>
      </c>
      <c r="E19" s="3">
        <f t="shared" si="0"/>
        <v>0.49354372623574144</v>
      </c>
    </row>
    <row r="20" spans="2:5" x14ac:dyDescent="0.25">
      <c r="B20" s="6">
        <v>40</v>
      </c>
      <c r="C20" s="2">
        <v>10</v>
      </c>
      <c r="D20" s="2">
        <v>688.69</v>
      </c>
      <c r="E20" s="3">
        <f t="shared" si="0"/>
        <v>0.52371863117870732</v>
      </c>
    </row>
    <row r="21" spans="2:5" x14ac:dyDescent="0.25">
      <c r="B21" s="6">
        <v>41</v>
      </c>
      <c r="C21" s="2">
        <v>3</v>
      </c>
      <c r="D21" s="2">
        <v>721.04</v>
      </c>
      <c r="E21" s="3">
        <f t="shared" si="0"/>
        <v>0.548319391634981</v>
      </c>
    </row>
    <row r="22" spans="2:5" x14ac:dyDescent="0.25">
      <c r="B22" s="6">
        <v>42</v>
      </c>
      <c r="C22" s="2">
        <v>4</v>
      </c>
      <c r="D22" s="2">
        <v>714.2</v>
      </c>
      <c r="E22" s="3">
        <f t="shared" si="0"/>
        <v>0.54311787072243345</v>
      </c>
    </row>
    <row r="23" spans="2:5" x14ac:dyDescent="0.25">
      <c r="B23" s="6">
        <v>43</v>
      </c>
      <c r="C23" s="2">
        <v>2</v>
      </c>
      <c r="D23" s="2">
        <v>806.67</v>
      </c>
      <c r="E23" s="3">
        <f t="shared" si="0"/>
        <v>0.61343726235741447</v>
      </c>
    </row>
    <row r="24" spans="2:5" x14ac:dyDescent="0.25">
      <c r="B24" s="6">
        <v>44</v>
      </c>
      <c r="C24" s="2">
        <v>0</v>
      </c>
      <c r="D24" s="12">
        <v>0</v>
      </c>
      <c r="E24" s="3">
        <f t="shared" si="0"/>
        <v>0</v>
      </c>
    </row>
    <row r="25" spans="2:5" x14ac:dyDescent="0.25">
      <c r="B25" s="6">
        <v>45</v>
      </c>
      <c r="C25" s="2">
        <v>0</v>
      </c>
      <c r="D25" s="12">
        <v>0</v>
      </c>
      <c r="E25" s="3">
        <f t="shared" si="0"/>
        <v>0</v>
      </c>
    </row>
    <row r="26" spans="2:5" x14ac:dyDescent="0.25">
      <c r="B26" s="6" t="s">
        <v>42</v>
      </c>
      <c r="C26" s="2">
        <v>0</v>
      </c>
      <c r="D26" s="12">
        <v>0</v>
      </c>
      <c r="E26" s="3">
        <f t="shared" si="0"/>
        <v>0</v>
      </c>
    </row>
    <row r="27" spans="2:5" x14ac:dyDescent="0.25">
      <c r="B27" s="6" t="s">
        <v>39</v>
      </c>
      <c r="C27" s="7">
        <v>384</v>
      </c>
      <c r="D27" s="7">
        <v>563.77</v>
      </c>
      <c r="E27" s="83">
        <f t="shared" si="0"/>
        <v>0.42872243346007605</v>
      </c>
    </row>
    <row r="28" spans="2:5" x14ac:dyDescent="0.25">
      <c r="B28" s="6" t="s">
        <v>5</v>
      </c>
      <c r="C28" s="2">
        <v>121</v>
      </c>
      <c r="D28" s="2">
        <v>479.46</v>
      </c>
      <c r="E28" s="3">
        <f t="shared" si="0"/>
        <v>0.36460836501901139</v>
      </c>
    </row>
    <row r="29" spans="2:5" x14ac:dyDescent="0.25">
      <c r="B29" s="6" t="s">
        <v>6</v>
      </c>
      <c r="C29" s="2">
        <v>244</v>
      </c>
      <c r="D29" s="2">
        <v>594.07000000000005</v>
      </c>
      <c r="E29" s="3">
        <f t="shared" si="0"/>
        <v>0.45176425855513314</v>
      </c>
    </row>
    <row r="30" spans="2:5" x14ac:dyDescent="0.25">
      <c r="B30" s="6" t="s">
        <v>44</v>
      </c>
      <c r="C30" s="2">
        <v>19</v>
      </c>
      <c r="D30" s="2">
        <v>711.59</v>
      </c>
      <c r="E30" s="3">
        <f t="shared" si="0"/>
        <v>0.54113307984790882</v>
      </c>
    </row>
    <row r="33" spans="2:4" ht="48" customHeight="1" x14ac:dyDescent="0.25">
      <c r="B33" s="90" t="str">
        <f>'starosna mirovina BMU'!B33:C33</f>
        <v>Prosječna mjesečna isplaćena netoplaća Republike Hrvatske za srpanj 2024. u eurima (EUR) (izvor: DZS)</v>
      </c>
      <c r="C33" s="90"/>
      <c r="D33" s="48">
        <f>'starosna mirovina BMU'!D33</f>
        <v>1315</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{3DB55979-8B77-4158-8C4C-29F0848DDEF3}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DB55979-8B77-4158-8C4C-29F0848DDEF3}">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E27" sqref="E27"/>
    </sheetView>
  </sheetViews>
  <sheetFormatPr defaultRowHeight="15" x14ac:dyDescent="0.25"/>
  <cols>
    <col min="2" max="2" width="15.140625" customWidth="1"/>
    <col min="3" max="3" width="14.85546875" customWidth="1"/>
    <col min="4" max="4" width="15.28515625" customWidth="1"/>
    <col min="5" max="5" width="15.42578125" customWidth="1"/>
  </cols>
  <sheetData>
    <row r="2" spans="2:29" ht="50.25" customHeight="1" x14ac:dyDescent="0.25">
      <c r="B2" s="89" t="s">
        <v>48</v>
      </c>
      <c r="C2" s="89"/>
      <c r="D2" s="89"/>
      <c r="E2" s="89"/>
      <c r="F2" s="8"/>
      <c r="G2" s="8"/>
      <c r="H2" s="8"/>
      <c r="I2" s="8"/>
      <c r="J2" s="8"/>
      <c r="K2" s="8"/>
      <c r="L2" s="8"/>
      <c r="M2" s="8"/>
      <c r="N2" s="8"/>
      <c r="O2" s="8"/>
      <c r="P2" s="8"/>
      <c r="Q2" s="8"/>
      <c r="R2" s="8"/>
      <c r="S2" s="8"/>
      <c r="T2" s="8"/>
      <c r="U2" s="8"/>
      <c r="V2" s="8"/>
      <c r="W2" s="8"/>
      <c r="X2" s="8"/>
      <c r="Y2" s="8"/>
      <c r="Z2" s="8"/>
      <c r="AA2" s="8"/>
      <c r="AB2" s="8"/>
      <c r="AC2" s="8"/>
    </row>
    <row r="3" spans="2:29" ht="26.25" customHeight="1" x14ac:dyDescent="0.25"/>
    <row r="5" spans="2:29" x14ac:dyDescent="0.25">
      <c r="B5" t="str">
        <f>'starosna mirovina BMU'!B5</f>
        <v>For August 2024 (paid in September 2024)</v>
      </c>
    </row>
    <row r="6" spans="2:29" ht="34.5" customHeight="1" x14ac:dyDescent="0.25">
      <c r="B6" s="5" t="s">
        <v>52</v>
      </c>
      <c r="C6" s="5" t="str">
        <f>'starosna mirovina BMU'!C6</f>
        <v>Number of beneficiaries</v>
      </c>
      <c r="D6" s="5" t="str">
        <f>'starosna mirovina BMU'!D6</f>
        <v>Average net pension amount</v>
      </c>
      <c r="E6" s="5" t="str">
        <f>'starosna mirovina BMU'!E6</f>
        <v>Net replacement rate for July 2024.</v>
      </c>
    </row>
    <row r="7" spans="2:29" x14ac:dyDescent="0.25">
      <c r="B7" s="6" t="s">
        <v>41</v>
      </c>
      <c r="C7" s="2">
        <v>81562</v>
      </c>
      <c r="D7" s="12">
        <v>327.53098452710822</v>
      </c>
      <c r="E7" s="3">
        <f t="shared" ref="E7:E30" si="0">D7/$D$33</f>
        <v>0.24907299203582373</v>
      </c>
    </row>
    <row r="8" spans="2:29" x14ac:dyDescent="0.25">
      <c r="B8" s="6" t="s">
        <v>1</v>
      </c>
      <c r="C8" s="2">
        <v>61484</v>
      </c>
      <c r="D8" s="2">
        <v>407.69</v>
      </c>
      <c r="E8" s="3">
        <f t="shared" si="0"/>
        <v>0.31003041825095057</v>
      </c>
    </row>
    <row r="9" spans="2:29" x14ac:dyDescent="0.25">
      <c r="B9" s="6" t="s">
        <v>2</v>
      </c>
      <c r="C9" s="2">
        <v>65778</v>
      </c>
      <c r="D9" s="2">
        <v>512.87</v>
      </c>
      <c r="E9" s="3">
        <f t="shared" si="0"/>
        <v>0.39001520912547527</v>
      </c>
    </row>
    <row r="10" spans="2:29" x14ac:dyDescent="0.25">
      <c r="B10" s="6">
        <v>30</v>
      </c>
      <c r="C10" s="2">
        <v>41867</v>
      </c>
      <c r="D10" s="2">
        <v>551.41</v>
      </c>
      <c r="E10" s="3">
        <f t="shared" si="0"/>
        <v>0.41932319391634981</v>
      </c>
    </row>
    <row r="11" spans="2:29" x14ac:dyDescent="0.25">
      <c r="B11" s="6">
        <v>31</v>
      </c>
      <c r="C11" s="2">
        <v>25729</v>
      </c>
      <c r="D11" s="2">
        <v>564.51</v>
      </c>
      <c r="E11" s="3">
        <f t="shared" si="0"/>
        <v>0.42928517110266157</v>
      </c>
    </row>
    <row r="12" spans="2:29" x14ac:dyDescent="0.25">
      <c r="B12" s="6">
        <v>32</v>
      </c>
      <c r="C12" s="2">
        <v>25404</v>
      </c>
      <c r="D12" s="2">
        <v>570.52</v>
      </c>
      <c r="E12" s="3">
        <f t="shared" si="0"/>
        <v>0.43385551330798477</v>
      </c>
    </row>
    <row r="13" spans="2:29" x14ac:dyDescent="0.25">
      <c r="B13" s="6">
        <v>33</v>
      </c>
      <c r="C13" s="2">
        <v>22725</v>
      </c>
      <c r="D13" s="2">
        <v>590.92999999999995</v>
      </c>
      <c r="E13" s="3">
        <f t="shared" si="0"/>
        <v>0.4493764258555133</v>
      </c>
    </row>
    <row r="14" spans="2:29" x14ac:dyDescent="0.25">
      <c r="B14" s="6">
        <v>34</v>
      </c>
      <c r="C14" s="2">
        <v>18098</v>
      </c>
      <c r="D14" s="2">
        <v>614.29</v>
      </c>
      <c r="E14" s="3">
        <f t="shared" si="0"/>
        <v>0.46714068441064638</v>
      </c>
    </row>
    <row r="15" spans="2:29" x14ac:dyDescent="0.25">
      <c r="B15" s="6">
        <v>35</v>
      </c>
      <c r="C15" s="2">
        <v>73504</v>
      </c>
      <c r="D15" s="2">
        <v>655.53</v>
      </c>
      <c r="E15" s="3">
        <f t="shared" si="0"/>
        <v>0.49850190114068438</v>
      </c>
    </row>
    <row r="16" spans="2:29" x14ac:dyDescent="0.25">
      <c r="B16" s="6">
        <v>36</v>
      </c>
      <c r="C16" s="2">
        <v>33674</v>
      </c>
      <c r="D16" s="2">
        <v>656.19</v>
      </c>
      <c r="E16" s="3">
        <f t="shared" si="0"/>
        <v>0.49900380228136887</v>
      </c>
    </row>
    <row r="17" spans="2:5" x14ac:dyDescent="0.25">
      <c r="B17" s="6">
        <v>37</v>
      </c>
      <c r="C17" s="2">
        <v>31264</v>
      </c>
      <c r="D17" s="2">
        <v>676.55</v>
      </c>
      <c r="E17" s="3">
        <f t="shared" si="0"/>
        <v>0.51448669201520913</v>
      </c>
    </row>
    <row r="18" spans="2:5" x14ac:dyDescent="0.25">
      <c r="B18" s="6">
        <v>38</v>
      </c>
      <c r="C18" s="2">
        <v>29395</v>
      </c>
      <c r="D18" s="2">
        <v>705.39</v>
      </c>
      <c r="E18" s="3">
        <f t="shared" si="0"/>
        <v>0.53641825095057039</v>
      </c>
    </row>
    <row r="19" spans="2:5" x14ac:dyDescent="0.25">
      <c r="B19" s="6">
        <v>39</v>
      </c>
      <c r="C19" s="2">
        <v>25804</v>
      </c>
      <c r="D19" s="2">
        <v>747.01</v>
      </c>
      <c r="E19" s="3">
        <f t="shared" si="0"/>
        <v>0.56806844106463883</v>
      </c>
    </row>
    <row r="20" spans="2:5" x14ac:dyDescent="0.25">
      <c r="B20" s="6">
        <v>40</v>
      </c>
      <c r="C20" s="2">
        <v>38339</v>
      </c>
      <c r="D20" s="2">
        <v>804.07</v>
      </c>
      <c r="E20" s="3">
        <f t="shared" si="0"/>
        <v>0.61146007604562747</v>
      </c>
    </row>
    <row r="21" spans="2:5" x14ac:dyDescent="0.25">
      <c r="B21" s="6">
        <v>41</v>
      </c>
      <c r="C21" s="2">
        <v>43747</v>
      </c>
      <c r="D21" s="2">
        <v>747.1</v>
      </c>
      <c r="E21" s="3">
        <f t="shared" si="0"/>
        <v>0.5681368821292776</v>
      </c>
    </row>
    <row r="22" spans="2:5" x14ac:dyDescent="0.25">
      <c r="B22" s="6">
        <v>42</v>
      </c>
      <c r="C22" s="2">
        <v>23642</v>
      </c>
      <c r="D22" s="2">
        <v>792.3</v>
      </c>
      <c r="E22" s="3">
        <f t="shared" si="0"/>
        <v>0.60250950570342199</v>
      </c>
    </row>
    <row r="23" spans="2:5" x14ac:dyDescent="0.25">
      <c r="B23" s="6">
        <v>43</v>
      </c>
      <c r="C23" s="2">
        <v>17027</v>
      </c>
      <c r="D23" s="2">
        <v>827.32</v>
      </c>
      <c r="E23" s="3">
        <f t="shared" si="0"/>
        <v>0.62914068441064641</v>
      </c>
    </row>
    <row r="24" spans="2:5" x14ac:dyDescent="0.25">
      <c r="B24" s="6">
        <v>44</v>
      </c>
      <c r="C24" s="2">
        <v>12677</v>
      </c>
      <c r="D24" s="2">
        <v>863.71</v>
      </c>
      <c r="E24" s="3">
        <f t="shared" si="0"/>
        <v>0.65681368821292774</v>
      </c>
    </row>
    <row r="25" spans="2:5" x14ac:dyDescent="0.25">
      <c r="B25" s="6">
        <v>45</v>
      </c>
      <c r="C25" s="2">
        <v>10380</v>
      </c>
      <c r="D25" s="2">
        <v>886.77</v>
      </c>
      <c r="E25" s="3">
        <f t="shared" si="0"/>
        <v>0.67434980988593152</v>
      </c>
    </row>
    <row r="26" spans="2:5" x14ac:dyDescent="0.25">
      <c r="B26" s="6" t="s">
        <v>42</v>
      </c>
      <c r="C26" s="2">
        <v>16874</v>
      </c>
      <c r="D26" s="2">
        <v>991.56</v>
      </c>
      <c r="E26" s="3">
        <f t="shared" si="0"/>
        <v>0.75403802281368815</v>
      </c>
    </row>
    <row r="27" spans="2:5" x14ac:dyDescent="0.25">
      <c r="B27" s="6" t="s">
        <v>39</v>
      </c>
      <c r="C27" s="7">
        <v>698974</v>
      </c>
      <c r="D27" s="7">
        <v>610.64</v>
      </c>
      <c r="E27" s="83">
        <f t="shared" si="0"/>
        <v>0.46436501901140681</v>
      </c>
    </row>
    <row r="28" spans="2:5" x14ac:dyDescent="0.25">
      <c r="B28" s="6" t="s">
        <v>5</v>
      </c>
      <c r="C28" s="2">
        <v>342647</v>
      </c>
      <c r="D28" s="2">
        <v>473.27</v>
      </c>
      <c r="E28" s="3">
        <f t="shared" si="0"/>
        <v>0.35990114068441065</v>
      </c>
    </row>
    <row r="29" spans="2:5" x14ac:dyDescent="0.25">
      <c r="B29" s="6" t="s">
        <v>6</v>
      </c>
      <c r="C29" s="2">
        <v>193641</v>
      </c>
      <c r="D29" s="2">
        <v>678.8</v>
      </c>
      <c r="E29" s="3">
        <f t="shared" si="0"/>
        <v>0.51619771863117869</v>
      </c>
    </row>
    <row r="30" spans="2:5" x14ac:dyDescent="0.25">
      <c r="B30" s="6" t="s">
        <v>44</v>
      </c>
      <c r="C30" s="2">
        <v>162686</v>
      </c>
      <c r="D30" s="2">
        <v>818.84</v>
      </c>
      <c r="E30" s="3">
        <f t="shared" si="0"/>
        <v>0.62269201520912554</v>
      </c>
    </row>
    <row r="33" spans="2:4" ht="45.75" customHeight="1" x14ac:dyDescent="0.25">
      <c r="B33" s="90" t="str">
        <f>'starosna mirovina BMU'!B33:C33</f>
        <v>Prosječna mjesečna isplaćena netoplaća Republike Hrvatske za srpanj 2024. u eurima (EUR) (izvor: DZS)</v>
      </c>
      <c r="C33" s="90"/>
      <c r="D33" s="48">
        <f>'starosna mirovina BMU'!D33</f>
        <v>1315</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{891DE951-73B4-4BE3-A51D-5EBAF9AE1DEA}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1DE951-73B4-4BE3-A51D-5EBAF9AE1DE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E27" sqref="E27"/>
    </sheetView>
  </sheetViews>
  <sheetFormatPr defaultRowHeight="15" x14ac:dyDescent="0.25"/>
  <cols>
    <col min="2" max="2" width="15.140625" customWidth="1"/>
    <col min="3" max="3" width="14.28515625" customWidth="1"/>
    <col min="4" max="5" width="15.7109375" customWidth="1"/>
  </cols>
  <sheetData>
    <row r="2" spans="2:29" ht="46.5" customHeight="1" x14ac:dyDescent="0.25">
      <c r="B2" s="89" t="s">
        <v>49</v>
      </c>
      <c r="C2" s="89"/>
      <c r="D2" s="89"/>
      <c r="E2" s="89"/>
      <c r="F2" s="10"/>
      <c r="G2" s="10"/>
      <c r="H2" s="10"/>
      <c r="I2" s="10"/>
      <c r="J2" s="10"/>
      <c r="K2" s="10"/>
      <c r="L2" s="10"/>
      <c r="M2" s="10"/>
      <c r="N2" s="10"/>
      <c r="O2" s="10"/>
      <c r="P2" s="10"/>
      <c r="Q2" s="10"/>
      <c r="R2" s="10"/>
      <c r="S2" s="10"/>
      <c r="T2" s="10"/>
      <c r="U2" s="10"/>
      <c r="V2" s="10"/>
      <c r="W2" s="10"/>
      <c r="X2" s="10"/>
      <c r="Y2" s="10"/>
      <c r="Z2" s="10"/>
      <c r="AA2" s="10"/>
      <c r="AB2" s="10"/>
      <c r="AC2" s="10"/>
    </row>
    <row r="5" spans="2:29" x14ac:dyDescent="0.25">
      <c r="B5" t="str">
        <f>'starosna mirovina BMU'!B5</f>
        <v>For August 2024 (paid in September 2024)</v>
      </c>
    </row>
    <row r="6" spans="2:29" ht="38.25" customHeight="1" x14ac:dyDescent="0.25">
      <c r="B6" s="5" t="s">
        <v>52</v>
      </c>
      <c r="C6" s="5" t="str">
        <f>'starosna mirovina BMU'!C6</f>
        <v>Number of beneficiaries</v>
      </c>
      <c r="D6" s="5" t="str">
        <f>'starosna mirovina BMU'!D6</f>
        <v>Average net pension amount</v>
      </c>
      <c r="E6" s="5" t="str">
        <f>'starosna mirovina BMU'!E6</f>
        <v>Net replacement rate for July 2024.</v>
      </c>
    </row>
    <row r="7" spans="2:29" x14ac:dyDescent="0.25">
      <c r="B7" s="6" t="s">
        <v>41</v>
      </c>
      <c r="C7" s="2">
        <v>34851</v>
      </c>
      <c r="D7" s="12">
        <v>343.98180224383805</v>
      </c>
      <c r="E7" s="3">
        <f t="shared" ref="E7:E30" si="0">D7/$D$33</f>
        <v>0.26158311957706315</v>
      </c>
    </row>
    <row r="8" spans="2:29" x14ac:dyDescent="0.25">
      <c r="B8" s="6" t="s">
        <v>1</v>
      </c>
      <c r="C8" s="2">
        <v>17721</v>
      </c>
      <c r="D8" s="2">
        <v>416.42</v>
      </c>
      <c r="E8" s="3">
        <f t="shared" si="0"/>
        <v>0.31666920152091255</v>
      </c>
      <c r="I8" s="1"/>
    </row>
    <row r="9" spans="2:29" x14ac:dyDescent="0.25">
      <c r="B9" s="6" t="s">
        <v>2</v>
      </c>
      <c r="C9" s="2">
        <v>17770</v>
      </c>
      <c r="D9" s="2">
        <v>465.43</v>
      </c>
      <c r="E9" s="3">
        <f t="shared" si="0"/>
        <v>0.35393916349809884</v>
      </c>
    </row>
    <row r="10" spans="2:29" x14ac:dyDescent="0.25">
      <c r="B10" s="6">
        <v>30</v>
      </c>
      <c r="C10" s="2">
        <v>3028</v>
      </c>
      <c r="D10" s="2">
        <v>499.03</v>
      </c>
      <c r="E10" s="3">
        <f t="shared" si="0"/>
        <v>0.37949049429657794</v>
      </c>
    </row>
    <row r="11" spans="2:29" x14ac:dyDescent="0.25">
      <c r="B11" s="6">
        <v>31</v>
      </c>
      <c r="C11" s="2">
        <v>2487</v>
      </c>
      <c r="D11" s="2">
        <v>505.69</v>
      </c>
      <c r="E11" s="3">
        <f t="shared" si="0"/>
        <v>0.3845551330798479</v>
      </c>
    </row>
    <row r="12" spans="2:29" x14ac:dyDescent="0.25">
      <c r="B12" s="6">
        <v>32</v>
      </c>
      <c r="C12" s="2">
        <v>2179</v>
      </c>
      <c r="D12" s="2">
        <v>519.15</v>
      </c>
      <c r="E12" s="3">
        <f t="shared" si="0"/>
        <v>0.39479087452471479</v>
      </c>
    </row>
    <row r="13" spans="2:29" x14ac:dyDescent="0.25">
      <c r="B13" s="6">
        <v>33</v>
      </c>
      <c r="C13" s="2">
        <v>1927</v>
      </c>
      <c r="D13" s="2">
        <v>530.92999999999995</v>
      </c>
      <c r="E13" s="3">
        <f t="shared" si="0"/>
        <v>0.40374904942965778</v>
      </c>
    </row>
    <row r="14" spans="2:29" x14ac:dyDescent="0.25">
      <c r="B14" s="6">
        <v>34</v>
      </c>
      <c r="C14" s="2">
        <v>1618</v>
      </c>
      <c r="D14" s="2">
        <v>545.17999999999995</v>
      </c>
      <c r="E14" s="3">
        <f t="shared" si="0"/>
        <v>0.41458555133079844</v>
      </c>
    </row>
    <row r="15" spans="2:29" x14ac:dyDescent="0.25">
      <c r="B15" s="6">
        <v>35</v>
      </c>
      <c r="C15" s="2">
        <v>1304</v>
      </c>
      <c r="D15" s="2">
        <v>548.1</v>
      </c>
      <c r="E15" s="3">
        <f t="shared" si="0"/>
        <v>0.41680608365019012</v>
      </c>
    </row>
    <row r="16" spans="2:29" x14ac:dyDescent="0.25">
      <c r="B16" s="6">
        <v>36</v>
      </c>
      <c r="C16" s="2">
        <v>1061</v>
      </c>
      <c r="D16" s="2">
        <v>559.94000000000005</v>
      </c>
      <c r="E16" s="3">
        <f t="shared" si="0"/>
        <v>0.425809885931559</v>
      </c>
    </row>
    <row r="17" spans="2:5" x14ac:dyDescent="0.25">
      <c r="B17" s="6">
        <v>37</v>
      </c>
      <c r="C17" s="2">
        <v>744</v>
      </c>
      <c r="D17" s="2">
        <v>577.02</v>
      </c>
      <c r="E17" s="3">
        <f t="shared" si="0"/>
        <v>0.43879847908745245</v>
      </c>
    </row>
    <row r="18" spans="2:5" x14ac:dyDescent="0.25">
      <c r="B18" s="6">
        <v>38</v>
      </c>
      <c r="C18" s="2">
        <v>588</v>
      </c>
      <c r="D18" s="2">
        <v>582.72</v>
      </c>
      <c r="E18" s="3">
        <f t="shared" si="0"/>
        <v>0.44313307984790878</v>
      </c>
    </row>
    <row r="19" spans="2:5" x14ac:dyDescent="0.25">
      <c r="B19" s="6">
        <v>39</v>
      </c>
      <c r="C19" s="2">
        <v>381</v>
      </c>
      <c r="D19" s="2">
        <v>588.01</v>
      </c>
      <c r="E19" s="3">
        <f t="shared" si="0"/>
        <v>0.44715589353612167</v>
      </c>
    </row>
    <row r="20" spans="2:5" x14ac:dyDescent="0.25">
      <c r="B20" s="6">
        <v>40</v>
      </c>
      <c r="C20" s="2">
        <v>244</v>
      </c>
      <c r="D20" s="2">
        <v>603.82000000000005</v>
      </c>
      <c r="E20" s="3">
        <f t="shared" si="0"/>
        <v>0.45917870722433463</v>
      </c>
    </row>
    <row r="21" spans="2:5" x14ac:dyDescent="0.25">
      <c r="B21" s="6">
        <v>41</v>
      </c>
      <c r="C21" s="2">
        <v>131</v>
      </c>
      <c r="D21" s="2">
        <v>604.41999999999996</v>
      </c>
      <c r="E21" s="3">
        <f t="shared" si="0"/>
        <v>0.45963498098859312</v>
      </c>
    </row>
    <row r="22" spans="2:5" x14ac:dyDescent="0.25">
      <c r="B22" s="6">
        <v>42</v>
      </c>
      <c r="C22" s="2">
        <v>69</v>
      </c>
      <c r="D22" s="2">
        <v>644.83000000000004</v>
      </c>
      <c r="E22" s="3">
        <f t="shared" si="0"/>
        <v>0.49036501901140689</v>
      </c>
    </row>
    <row r="23" spans="2:5" x14ac:dyDescent="0.25">
      <c r="B23" s="6">
        <v>43</v>
      </c>
      <c r="C23" s="2">
        <v>51</v>
      </c>
      <c r="D23" s="2">
        <v>698.29</v>
      </c>
      <c r="E23" s="3">
        <f t="shared" si="0"/>
        <v>0.53101901140684404</v>
      </c>
    </row>
    <row r="24" spans="2:5" x14ac:dyDescent="0.25">
      <c r="B24" s="6">
        <v>44</v>
      </c>
      <c r="C24" s="2">
        <v>31</v>
      </c>
      <c r="D24" s="2">
        <v>659.49</v>
      </c>
      <c r="E24" s="3">
        <f t="shared" si="0"/>
        <v>0.50151330798479088</v>
      </c>
    </row>
    <row r="25" spans="2:5" x14ac:dyDescent="0.25">
      <c r="B25" s="6">
        <v>45</v>
      </c>
      <c r="C25" s="2">
        <v>24</v>
      </c>
      <c r="D25" s="2">
        <v>716.28</v>
      </c>
      <c r="E25" s="3">
        <f t="shared" si="0"/>
        <v>0.5446996197718631</v>
      </c>
    </row>
    <row r="26" spans="2:5" x14ac:dyDescent="0.25">
      <c r="B26" s="6" t="s">
        <v>42</v>
      </c>
      <c r="C26" s="2">
        <v>33</v>
      </c>
      <c r="D26" s="2">
        <v>761.29</v>
      </c>
      <c r="E26" s="3">
        <f t="shared" si="0"/>
        <v>0.57892775665399232</v>
      </c>
    </row>
    <row r="27" spans="2:5" x14ac:dyDescent="0.25">
      <c r="B27" s="6" t="s">
        <v>39</v>
      </c>
      <c r="C27" s="7">
        <v>86242</v>
      </c>
      <c r="D27" s="7">
        <v>418.79</v>
      </c>
      <c r="E27" s="83">
        <f t="shared" si="0"/>
        <v>0.31847148288973387</v>
      </c>
    </row>
    <row r="28" spans="2:5" x14ac:dyDescent="0.25">
      <c r="B28" s="6" t="s">
        <v>5</v>
      </c>
      <c r="C28" s="2">
        <v>81581</v>
      </c>
      <c r="D28" s="2">
        <v>409.94</v>
      </c>
      <c r="E28" s="3">
        <f t="shared" si="0"/>
        <v>0.31174144486692013</v>
      </c>
    </row>
    <row r="29" spans="2:5" x14ac:dyDescent="0.25">
      <c r="B29" s="6" t="s">
        <v>6</v>
      </c>
      <c r="C29" s="2">
        <v>4078</v>
      </c>
      <c r="D29" s="2">
        <v>565.17999999999995</v>
      </c>
      <c r="E29" s="3">
        <f t="shared" si="0"/>
        <v>0.42979467680608363</v>
      </c>
    </row>
    <row r="30" spans="2:5" x14ac:dyDescent="0.25">
      <c r="B30" s="6" t="s">
        <v>44</v>
      </c>
      <c r="C30" s="2">
        <v>583</v>
      </c>
      <c r="D30" s="2">
        <v>633.57000000000005</v>
      </c>
      <c r="E30" s="3">
        <f t="shared" si="0"/>
        <v>0.48180228136882131</v>
      </c>
    </row>
    <row r="33" spans="2:4" ht="46.5" customHeight="1" x14ac:dyDescent="0.25">
      <c r="B33" s="90" t="str">
        <f>'starosna mirovina BMU'!B33:C33</f>
        <v>Prosječna mjesečna isplaćena netoplaća Republike Hrvatske za srpanj 2024. u eurima (EUR) (izvor: DZS)</v>
      </c>
      <c r="C33" s="90"/>
      <c r="D33" s="48">
        <f>'starosna mirovina BMU'!D33</f>
        <v>1315</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{B10FB4BF-1B7C-42CA-B250-0ED4EFA8503A}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10FB4BF-1B7C-42CA-B250-0ED4EFA8503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vt:i4>
      </vt:variant>
    </vt:vector>
  </HeadingPairs>
  <TitlesOfParts>
    <vt:vector size="12" baseType="lpstr">
      <vt:lpstr>NOVO GRAF+TABLICA</vt:lpstr>
      <vt:lpstr>starosna mirovina BMU</vt:lpstr>
      <vt:lpstr>starosna za dugo.osig. BMU</vt:lpstr>
      <vt:lpstr>starosna prevedena iz inv.BMU</vt:lpstr>
      <vt:lpstr>UKUPNO starosna BMU</vt:lpstr>
      <vt:lpstr>PSM BMU</vt:lpstr>
      <vt:lpstr>PSM zbog stečaja BMU</vt:lpstr>
      <vt:lpstr>sveukupno ST BMU</vt:lpstr>
      <vt:lpstr>invalidska BMU</vt:lpstr>
      <vt:lpstr>obiteljska BMU</vt:lpstr>
      <vt:lpstr>UKUPNO BMU</vt:lpstr>
      <vt:lpstr>'NOVO GRAF+TABLICA'!Podrucje_ispisa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Tomislav Oštarić</dc:creator>
  <cp:lastModifiedBy>Tomislav Oštarić</cp:lastModifiedBy>
  <cp:lastPrinted>2024-09-19T09:55:51Z</cp:lastPrinted>
  <dcterms:created xsi:type="dcterms:W3CDTF">2023-10-03T11:00:22Z</dcterms:created>
  <dcterms:modified xsi:type="dcterms:W3CDTF">2024-09-19T09:57:26Z</dcterms:modified>
</cp:coreProperties>
</file>