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4\"/>
    </mc:Choice>
  </mc:AlternateContent>
  <bookViews>
    <workbookView xWindow="0" yWindow="0" windowWidth="28800" windowHeight="11700" tabRatio="944"/>
  </bookViews>
  <sheets>
    <sheet name="NOVO GRAF+TABLICA" sheetId="14" r:id="rId1"/>
    <sheet name="starosna mirovina BMU" sheetId="1" r:id="rId2"/>
    <sheet name="starosna za dugo.osig. BMU" sheetId="2" r:id="rId3"/>
    <sheet name="starosna prevedena iz inv.BMU" sheetId="3" r:id="rId4"/>
    <sheet name="PSM BMU" sheetId="5" r:id="rId5"/>
    <sheet name="PSM zbog stečaja BMU" sheetId="6" r:id="rId6"/>
    <sheet name="sveukupno ST BMU" sheetId="8" r:id="rId7"/>
    <sheet name="invalidska BMU" sheetId="9" r:id="rId8"/>
    <sheet name="obiteljska BMU" sheetId="11" r:id="rId9"/>
  </sheets>
  <definedNames>
    <definedName name="_xlnm.Print_Area" localSheetId="0">'NOVO GRAF+TABLICA'!$A$1:$D$122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1" l="1"/>
  <c r="B5" i="9"/>
  <c r="B5" i="8"/>
  <c r="B5" i="6"/>
  <c r="B5" i="5"/>
  <c r="D50" i="14" l="1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49" i="14"/>
  <c r="E6" i="2" l="1"/>
  <c r="E6" i="3"/>
  <c r="E6" i="5"/>
  <c r="E6" i="6"/>
  <c r="E6" i="8"/>
  <c r="E6" i="9"/>
  <c r="E6" i="11"/>
  <c r="D33" i="11"/>
  <c r="B33" i="11"/>
  <c r="D33" i="9"/>
  <c r="B33" i="9"/>
  <c r="D33" i="8"/>
  <c r="E7" i="8" s="1"/>
  <c r="B33" i="8"/>
  <c r="D33" i="6"/>
  <c r="B33" i="6"/>
  <c r="D33" i="5"/>
  <c r="B33" i="5"/>
  <c r="D16" i="2"/>
  <c r="D33" i="3"/>
  <c r="E7" i="3" s="1"/>
  <c r="B33" i="3"/>
  <c r="B16" i="2"/>
  <c r="E7" i="1"/>
  <c r="E7" i="2" l="1"/>
  <c r="E11" i="2"/>
  <c r="E8" i="2"/>
  <c r="E12" i="2"/>
  <c r="E9" i="2"/>
  <c r="E13" i="2"/>
  <c r="E10" i="2"/>
  <c r="E8" i="5"/>
  <c r="E12" i="5"/>
  <c r="E16" i="5"/>
  <c r="E20" i="5"/>
  <c r="E24" i="5"/>
  <c r="E28" i="5"/>
  <c r="E26" i="5"/>
  <c r="E11" i="5"/>
  <c r="E19" i="5"/>
  <c r="E9" i="5"/>
  <c r="E13" i="5"/>
  <c r="E17" i="5"/>
  <c r="E21" i="5"/>
  <c r="E25" i="5"/>
  <c r="E29" i="5"/>
  <c r="E22" i="5"/>
  <c r="E15" i="5"/>
  <c r="E27" i="5"/>
  <c r="E10" i="5"/>
  <c r="E14" i="5"/>
  <c r="E18" i="5"/>
  <c r="E30" i="5"/>
  <c r="E23" i="5"/>
  <c r="B5" i="3"/>
  <c r="B5" i="2"/>
  <c r="E30" i="11" l="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7" i="5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</calcChain>
</file>

<file path=xl/sharedStrings.xml><?xml version="1.0" encoding="utf-8"?>
<sst xmlns="http://schemas.openxmlformats.org/spreadsheetml/2006/main" count="144" uniqueCount="61">
  <si>
    <t>broj korisnika</t>
  </si>
  <si>
    <t xml:space="preserve">  20 - 24 </t>
  </si>
  <si>
    <t xml:space="preserve">  25 - 29 </t>
  </si>
  <si>
    <t xml:space="preserve">46 I VIŠE </t>
  </si>
  <si>
    <t xml:space="preserve">   UKUPNO </t>
  </si>
  <si>
    <t xml:space="preserve">   0 - 34 </t>
  </si>
  <si>
    <t xml:space="preserve">  35 - 39 </t>
  </si>
  <si>
    <t xml:space="preserve">40 I VIŠE </t>
  </si>
  <si>
    <t>prosječni iznos netomirovine</t>
  </si>
  <si>
    <t xml:space="preserve">  do - 19 </t>
  </si>
  <si>
    <t>do - 41</t>
  </si>
  <si>
    <t>godine mirovinskog staža</t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</si>
  <si>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</si>
  <si>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</si>
  <si>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SVEUKUPNO STAROSNE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</si>
  <si>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INVALIDSKE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</si>
  <si>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OBITELJSKE MIROVINE</t>
    </r>
    <r>
      <rPr>
        <b/>
        <sz val="10"/>
        <color theme="1"/>
        <rFont val="Calibri"/>
        <family val="2"/>
        <charset val="238"/>
        <scheme val="minor"/>
      </rPr>
      <t xml:space="preserve"> KOJI SU PRAVO NA MIROVINU OSTVARILI PREMA ZAKONU O MIROVINSKOM OSIGURANJU 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</si>
  <si>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ZA DUGOGODIŠNJEG OSIGURANIKA - ČLANAK 35.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KOJI SU PRAVO NA MIROVINU OSTVARILI PREMA ZAKONU O MIROVINSKOM OSIGURANJU 
</t>
    </r>
    <r>
      <rPr>
        <b/>
        <sz val="10"/>
        <color rgb="FFFF0000"/>
        <rFont val="Calibri"/>
        <family val="2"/>
        <charset val="238"/>
        <scheme val="minor"/>
      </rPr>
      <t xml:space="preserve"> - </t>
    </r>
    <r>
      <rPr>
        <b/>
        <i/>
        <sz val="10"/>
        <color rgb="FFFF0000"/>
        <rFont val="Calibri"/>
        <family val="2"/>
        <charset val="238"/>
        <scheme val="minor"/>
      </rPr>
      <t>BEZ MEĐUNARODNIH UGOVORA</t>
    </r>
  </si>
  <si>
    <r>
      <t xml:space="preserve">KORISNICI </t>
    </r>
    <r>
      <rPr>
        <b/>
        <i/>
        <u/>
        <sz val="14"/>
        <color rgb="FFFF0000"/>
        <rFont val="Calibri"/>
        <family val="2"/>
        <charset val="238"/>
        <scheme val="minor"/>
      </rPr>
      <t>STAROSNE MIROVINE PREVEDENE IZ INVALIDSKE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</si>
  <si>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>KORISNICI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i/>
        <u/>
        <sz val="14"/>
        <color rgb="FFFF0000"/>
        <rFont val="Calibri"/>
        <family val="2"/>
        <charset val="238"/>
        <scheme val="minor"/>
      </rPr>
      <t>PRIJEVREMENE STAROSNE MIROVINE ZBOG STEČAJA POSLODAVCA - ČLANAK 36.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KOJI SU PRAVO NA MIROVINU OSTVARILI PREMA ZAKONU O MIROVINSKOM OSIGURANJU  - 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</si>
  <si>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t>Iznosi u stupcima 2012.-2022. preračunavaju se iz kune u euro prema fiksnom tečaju konverzije (1 EUR=7,53450 kuna)</t>
  </si>
  <si>
    <t>Izvor podataka: Bruto bilanca</t>
  </si>
  <si>
    <t>Aktualna vrijednost mirovine (AVM u eurima) i % usklađivanja</t>
  </si>
  <si>
    <r>
      <t xml:space="preserve">Korisnici najniže mirovine kojima je mirovina određena prema ZOMO-u
</t>
    </r>
    <r>
      <rPr>
        <sz val="8"/>
        <color rgb="FFFF0000"/>
        <rFont val="Calibri"/>
        <family val="2"/>
        <charset val="238"/>
        <scheme val="minor"/>
      </rPr>
      <t>(Prosječna mirovina određena na osnovi mirovinskog staža i ostvarenih plaća)</t>
    </r>
  </si>
  <si>
    <t>Prosječna starosna mirovina prema ZOMO-u s mirovinskim stažem od 40 i više godina</t>
  </si>
  <si>
    <t>Korisnici kojima je isplaćena osobna i dio obiteljske mirovine (DOM)</t>
  </si>
  <si>
    <t xml:space="preserve">Korisnici osnovnih mirovina </t>
  </si>
  <si>
    <t>SVEUKUPNO I.+II.+III.+IV.</t>
  </si>
  <si>
    <t xml:space="preserve">IV. Pripadnici Hrvatskog vijeća obrane  - HVO </t>
  </si>
  <si>
    <t>III. Hrvatski branitelji iz Domovinskog rata - ZOHBDR</t>
  </si>
  <si>
    <t xml:space="preserve">II. Djelatne vojne osobe - DVO </t>
  </si>
  <si>
    <t xml:space="preserve"> I. UKUPNO  </t>
  </si>
  <si>
    <t>Obiteljska mirovina</t>
  </si>
  <si>
    <t>Invalidska mirovina</t>
  </si>
  <si>
    <t>Sveukupno starosna mirovina</t>
  </si>
  <si>
    <t>Prijevremena starosna mirovina zbog stečaja poslodavca - čl. 36.</t>
  </si>
  <si>
    <t>Prijevremena starosna mirovina</t>
  </si>
  <si>
    <t>Ukupno starosna mirovina</t>
  </si>
  <si>
    <t xml:space="preserve">Starosna mirovina prevedena iz invalidske   </t>
  </si>
  <si>
    <t>Starosna mirovina za dugogodišnjeg osiguranika - čl. 35.</t>
  </si>
  <si>
    <t>Starosna mirovina</t>
  </si>
  <si>
    <t>Prosječna netomirovina u eurima (EUR)</t>
  </si>
  <si>
    <t>Broj korisnika</t>
  </si>
  <si>
    <t>Vrste mirovina</t>
  </si>
  <si>
    <r>
      <t xml:space="preserve">Korisnici mirovina koji su pravo na mirovinu ostvarili prema Zakonu o mirovinskom osiguranju 
</t>
    </r>
    <r>
      <rPr>
        <b/>
        <i/>
        <sz val="14"/>
        <color rgb="FFFF0000"/>
        <rFont val="Calibri"/>
        <family val="2"/>
        <charset val="238"/>
        <scheme val="minor"/>
      </rPr>
      <t>bez međunarodnih ugovora</t>
    </r>
  </si>
  <si>
    <r>
      <rPr>
        <b/>
        <i/>
        <sz val="9"/>
        <color theme="1"/>
        <rFont val="Calibri"/>
        <family val="2"/>
        <charset val="238"/>
        <scheme val="minor"/>
      </rPr>
      <t>Napomena:</t>
    </r>
    <r>
      <rPr>
        <i/>
        <sz val="9"/>
        <color theme="1"/>
        <rFont val="Calibri"/>
        <family val="2"/>
        <charset val="238"/>
        <scheme val="minor"/>
      </rPr>
      <t xml:space="preserve"> 
*U 2021. godini uključeno je jednokratno novčano primanje korisnicima mirovine radi ublažavanja posljedica uzrokovanih epidemijom bolesti COVID-19 u u ukupnom iznosu od 62.308.819 EUR, najvećim dijelom isplaćeno u </t>
    </r>
    <r>
      <rPr>
        <b/>
        <i/>
        <sz val="9"/>
        <color theme="1"/>
        <rFont val="Calibri"/>
        <family val="2"/>
        <charset val="238"/>
        <scheme val="minor"/>
      </rPr>
      <t xml:space="preserve">travnju. </t>
    </r>
  </si>
  <si>
    <r>
      <t xml:space="preserve">*U 2022. godini uključeni su rashodi za jednokratno novčano primanje korisnicima mirovinskih primanja radi ublažavanja posljedica porasta cijena energenata u ukupnom iznosu od 59.648.802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>svibnju;</t>
    </r>
    <r>
      <rPr>
        <i/>
        <sz val="9"/>
        <color theme="1"/>
        <rFont val="Calibri"/>
        <family val="2"/>
        <charset val="238"/>
        <scheme val="minor"/>
      </rPr>
      <t xml:space="preserve"> rashodi za jednokratno novčano primanje korisnicima mirovinskih primanja radi ublažavanja posljedica porasta cijena  u ukupnom iznosu od 62.419.295 EUR, najvećim dijelom isplaćeni u </t>
    </r>
    <r>
      <rPr>
        <b/>
        <i/>
        <sz val="9"/>
        <color theme="1"/>
        <rFont val="Calibri"/>
        <family val="2"/>
        <charset val="238"/>
        <scheme val="minor"/>
      </rPr>
      <t xml:space="preserve">listopadu </t>
    </r>
    <r>
      <rPr>
        <i/>
        <sz val="9"/>
        <color theme="1"/>
        <rFont val="Calibri"/>
        <family val="2"/>
        <charset val="238"/>
        <scheme val="minor"/>
      </rPr>
      <t>te</t>
    </r>
    <r>
      <rPr>
        <sz val="9"/>
        <color theme="1"/>
        <rFont val="Calibri"/>
        <family val="2"/>
        <charset val="238"/>
        <scheme val="minor"/>
      </rPr>
      <t xml:space="preserve"> r</t>
    </r>
    <r>
      <rPr>
        <i/>
        <sz val="9"/>
        <color theme="1"/>
        <rFont val="Calibri"/>
        <family val="2"/>
        <charset val="238"/>
        <scheme val="minor"/>
      </rPr>
      <t xml:space="preserve">ashodi za jednokratno novčano primanje korisnicima mirovinskih primanja radi ublažavanja posljedica rasta troškova života u ukupnom iznosu od 61.727.693 EUR,najvećim dijelom isplaćeni u </t>
    </r>
    <r>
      <rPr>
        <b/>
        <i/>
        <sz val="9"/>
        <color theme="1"/>
        <rFont val="Calibri"/>
        <family val="2"/>
        <charset val="238"/>
        <scheme val="minor"/>
      </rPr>
      <t>prosincu.</t>
    </r>
  </si>
  <si>
    <t>z56</t>
  </si>
  <si>
    <t>korigirati plaću za ožujak</t>
  </si>
  <si>
    <t>PREGLED OSNOVNIH PODATAKA O STANJU U SUSTAVU MIROVINSKOG OSIGURANJA
 za listopad 2024. (isplata u studenome 2024.)</t>
  </si>
  <si>
    <t>* U 2024. godini prosječna netoplaća u RH dostupna je za rujan 2024.</t>
  </si>
  <si>
    <t>Udio u prosječnoj netoplaći za rujan 2024.</t>
  </si>
  <si>
    <r>
      <t xml:space="preserve">395,31
</t>
    </r>
    <r>
      <rPr>
        <sz val="12"/>
        <color rgb="FFFF0000"/>
        <rFont val="Calibri"/>
        <family val="2"/>
        <charset val="238"/>
        <scheme val="minor"/>
      </rPr>
      <t>(267,98)</t>
    </r>
  </si>
  <si>
    <t>*U 2023. uključeni su rashodi za jednokratno novčano primanje korisnicima mirovinskih primanja radi ublažavanja posljedica rasta troškova života u iznosu od 210.483.302 eura (EUR).                                                                                                                                                                                                                                         **Za 2024. posljednji je dostupni podatak o ostvarenim rashodima za mirovine i mirovinska primanja (privremeni)  za razdoblje siječanj - rujan  2024., dok su planirani rashodi za razdoblje I.-XII.2024. u visini od 8.372.313.300 eura (tekući plan Hrvatskog zavoda za mirovinsko osiguranje za 2024. godinu).</t>
  </si>
  <si>
    <t>Prosječna mjesečna isplaćena netoplaća Republike Hrvatske za rujan 2024. u eurima (EUR) (izvor: DZS)</t>
  </si>
  <si>
    <t>za listopad 2024. (isplata u studenome 2024.)</t>
  </si>
  <si>
    <t>udio u prosječnoj netoplaći za rujan 2024.</t>
  </si>
  <si>
    <t>godine ukupnog mirovinskog staža</t>
  </si>
  <si>
    <t>U tablici je prikazan ukupni staž korisnika mirovina.</t>
  </si>
  <si>
    <t>Napomena: u broj korisnika mirovina nisu uključeni korisnici mirovina DVO, ZOHBDR i HVO.</t>
  </si>
  <si>
    <t>Napomena: u broj korisnika mirovina nisu uključeni korisnici mirovina DVO, ZOHBDR i HVO.                                                                                                                         U tablici je prikazan staž korisnika od kojeg je određeno pravo na obiteljsku mirovinu.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</si>
</sst>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u/>
      <sz val="14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41" fillId="0" borderId="0" applyFont="0" applyFill="0" applyBorder="0" applyAlignment="0" applyProtection="0"/>
  </cellStyleXfs>
  <cellXfs count="100">
    <xf numFmtId="0" fontId="0" fillId="0" borderId="0" xfId="0"/>
    <xf numFmtId="2" fontId="0" fillId="0" borderId="0" xfId="0" applyNumberFormat="1"/>
    <xf numFmtId="0" fontId="0" fillId="2" borderId="1" xfId="0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/>
    <xf numFmtId="0" fontId="15" fillId="0" borderId="0" xfId="0" applyFont="1" applyFill="1" applyBorder="1" applyAlignment="1">
      <alignment vertical="top"/>
    </xf>
    <xf numFmtId="4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left" vertical="center" wrapText="1"/>
    </xf>
    <xf numFmtId="2" fontId="13" fillId="0" borderId="0" xfId="0" applyNumberFormat="1" applyFont="1"/>
    <xf numFmtId="0" fontId="22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9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0" fillId="0" borderId="0" xfId="0" applyFont="1"/>
    <xf numFmtId="0" fontId="30" fillId="0" borderId="0" xfId="0" applyFont="1"/>
    <xf numFmtId="0" fontId="21" fillId="0" borderId="0" xfId="0" applyFont="1"/>
    <xf numFmtId="0" fontId="0" fillId="2" borderId="0" xfId="0" applyFill="1"/>
    <xf numFmtId="164" fontId="31" fillId="0" borderId="0" xfId="0" applyNumberFormat="1" applyFont="1" applyAlignment="1">
      <alignment vertical="top"/>
    </xf>
    <xf numFmtId="0" fontId="32" fillId="0" borderId="0" xfId="0" applyFont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/>
    <xf numFmtId="165" fontId="31" fillId="0" borderId="0" xfId="0" applyNumberFormat="1" applyFont="1" applyAlignment="1">
      <alignment vertical="top"/>
    </xf>
    <xf numFmtId="1" fontId="25" fillId="2" borderId="1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/>
    </xf>
    <xf numFmtId="1" fontId="11" fillId="6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/>
    </xf>
    <xf numFmtId="1" fontId="24" fillId="5" borderId="1" xfId="0" applyNumberFormat="1" applyFont="1" applyFill="1" applyBorder="1" applyAlignment="1">
      <alignment vertical="center"/>
    </xf>
    <xf numFmtId="4" fontId="24" fillId="5" borderId="1" xfId="0" applyNumberFormat="1" applyFont="1" applyFill="1" applyBorder="1" applyAlignment="1">
      <alignment vertical="center"/>
    </xf>
    <xf numFmtId="0" fontId="10" fillId="5" borderId="1" xfId="0" applyFont="1" applyFill="1" applyBorder="1"/>
    <xf numFmtId="4" fontId="10" fillId="5" borderId="1" xfId="0" applyNumberFormat="1" applyFont="1" applyFill="1" applyBorder="1"/>
    <xf numFmtId="1" fontId="12" fillId="4" borderId="2" xfId="0" applyNumberFormat="1" applyFont="1" applyFill="1" applyBorder="1"/>
    <xf numFmtId="4" fontId="12" fillId="4" borderId="2" xfId="0" applyNumberFormat="1" applyFont="1" applyFill="1" applyBorder="1"/>
    <xf numFmtId="0" fontId="19" fillId="2" borderId="2" xfId="0" applyFont="1" applyFill="1" applyBorder="1" applyAlignment="1">
      <alignment horizontal="right" vertical="center"/>
    </xf>
    <xf numFmtId="4" fontId="19" fillId="2" borderId="2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right" vertical="top" wrapText="1"/>
    </xf>
    <xf numFmtId="4" fontId="19" fillId="2" borderId="1" xfId="0" applyNumberFormat="1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2" fontId="5" fillId="0" borderId="0" xfId="0" applyNumberFormat="1" applyFont="1" applyAlignment="1">
      <alignment wrapText="1"/>
    </xf>
    <xf numFmtId="1" fontId="0" fillId="0" borderId="0" xfId="0" applyNumberFormat="1"/>
    <xf numFmtId="2" fontId="4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top"/>
    </xf>
    <xf numFmtId="0" fontId="37" fillId="8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top"/>
    </xf>
    <xf numFmtId="3" fontId="14" fillId="0" borderId="0" xfId="0" applyNumberFormat="1" applyFont="1" applyAlignment="1">
      <alignment horizontal="center" vertical="center"/>
    </xf>
    <xf numFmtId="165" fontId="19" fillId="0" borderId="1" xfId="0" applyNumberFormat="1" applyFont="1" applyBorder="1"/>
    <xf numFmtId="165" fontId="10" fillId="7" borderId="1" xfId="0" applyNumberFormat="1" applyFont="1" applyFill="1" applyBorder="1"/>
    <xf numFmtId="165" fontId="10" fillId="5" borderId="1" xfId="0" applyNumberFormat="1" applyFont="1" applyFill="1" applyBorder="1"/>
    <xf numFmtId="165" fontId="10" fillId="4" borderId="1" xfId="0" applyNumberFormat="1" applyFont="1" applyFill="1" applyBorder="1"/>
    <xf numFmtId="3" fontId="19" fillId="0" borderId="1" xfId="0" applyNumberFormat="1" applyFont="1" applyFill="1" applyBorder="1" applyAlignment="1">
      <alignment vertical="center"/>
    </xf>
    <xf numFmtId="165" fontId="0" fillId="0" borderId="0" xfId="1" applyNumberFormat="1" applyFont="1"/>
    <xf numFmtId="0" fontId="0" fillId="0" borderId="0" xfId="0" applyNumberFormat="1"/>
    <xf numFmtId="165" fontId="19" fillId="0" borderId="1" xfId="0" applyNumberFormat="1" applyFont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/>
    <xf numFmtId="165" fontId="0" fillId="0" borderId="1" xfId="0" applyNumberFormat="1" applyFont="1" applyBorder="1" applyAlignment="1">
      <alignment horizontal="right" vertical="top"/>
    </xf>
    <xf numFmtId="1" fontId="31" fillId="0" borderId="0" xfId="0" applyNumberFormat="1" applyFont="1" applyAlignment="1">
      <alignment vertical="top"/>
    </xf>
    <xf numFmtId="0" fontId="22" fillId="0" borderId="0" xfId="0" applyFont="1"/>
    <xf numFmtId="2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5" fillId="0" borderId="0" xfId="0" applyFont="1" applyAlignment="1">
      <alignment horizontal="left" vertical="top" wrapText="1"/>
    </xf>
    <xf numFmtId="0" fontId="33" fillId="0" borderId="0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36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</xdr:row>
      <xdr:rowOff>228600</xdr:rowOff>
    </xdr:from>
    <xdr:to>
      <xdr:col>3</xdr:col>
      <xdr:colOff>419101</xdr:colOff>
      <xdr:row>7</xdr:row>
      <xdr:rowOff>590550</xdr:rowOff>
    </xdr:to>
    <xdr:sp macro="" textlink="">
      <xdr:nvSpPr>
        <xdr:cNvPr id="2" name="Zaobljeni pravokutnik 1"/>
        <xdr:cNvSpPr/>
      </xdr:nvSpPr>
      <xdr:spPr>
        <a:xfrm>
          <a:off x="533400" y="1390650"/>
          <a:ext cx="5800726" cy="155257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</a:t>
          </a:r>
          <a:r>
            <a:rPr lang="hr-HR" sz="1800" i="1" baseline="0">
              <a:solidFill>
                <a:srgbClr val="FFFF00"/>
              </a:solidFill>
            </a:rPr>
            <a:t> listopad</a:t>
          </a:r>
          <a:r>
            <a:rPr lang="hr-HR" sz="1800" i="1">
              <a:solidFill>
                <a:srgbClr val="FFFF00"/>
              </a:solidFill>
            </a:rPr>
            <a:t> 2024.</a:t>
          </a:r>
        </a:p>
        <a:p>
          <a:pPr algn="ctr"/>
          <a:r>
            <a:rPr lang="hr-HR" sz="2400" b="1"/>
            <a:t>1.228.501</a:t>
          </a:r>
          <a:r>
            <a:rPr lang="hr-HR" sz="2400"/>
            <a:t> </a:t>
          </a:r>
          <a:r>
            <a:rPr lang="hr-HR" sz="1800"/>
            <a:t>(553,19 eura)</a:t>
          </a:r>
        </a:p>
      </xdr:txBody>
    </xdr:sp>
    <xdr:clientData/>
  </xdr:twoCellAnchor>
  <xdr:twoCellAnchor>
    <xdr:from>
      <xdr:col>0</xdr:col>
      <xdr:colOff>533400</xdr:colOff>
      <xdr:row>19</xdr:row>
      <xdr:rowOff>38100</xdr:rowOff>
    </xdr:from>
    <xdr:to>
      <xdr:col>3</xdr:col>
      <xdr:colOff>304800</xdr:colOff>
      <xdr:row>22</xdr:row>
      <xdr:rowOff>428625</xdr:rowOff>
    </xdr:to>
    <xdr:sp macro="" textlink="">
      <xdr:nvSpPr>
        <xdr:cNvPr id="3" name="Zaobljeni pravokutnik 2"/>
        <xdr:cNvSpPr/>
      </xdr:nvSpPr>
      <xdr:spPr>
        <a:xfrm>
          <a:off x="533400" y="6724650"/>
          <a:ext cx="5686425" cy="1571625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hr-HR" sz="1800">
              <a:solidFill>
                <a:schemeClr val="lt1"/>
              </a:solidFill>
              <a:latin typeface="+mn-lt"/>
              <a:ea typeface="+mn-ea"/>
              <a:cs typeface="+mn-cs"/>
            </a:rPr>
            <a:t>Sveukupan broj korisnika mirovina </a:t>
          </a:r>
        </a:p>
        <a:p>
          <a:pPr marL="0" indent="0" algn="ctr"/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za</a:t>
          </a:r>
          <a:r>
            <a:rPr lang="hr-HR" sz="1800" baseline="0">
              <a:solidFill>
                <a:srgbClr val="FFFF00"/>
              </a:solidFill>
              <a:latin typeface="+mn-lt"/>
              <a:ea typeface="+mn-ea"/>
              <a:cs typeface="+mn-cs"/>
            </a:rPr>
            <a:t> listopad</a:t>
          </a:r>
          <a:r>
            <a:rPr lang="hr-HR" sz="1800">
              <a:solidFill>
                <a:srgbClr val="FFFF00"/>
              </a:solidFill>
              <a:latin typeface="+mn-lt"/>
              <a:ea typeface="+mn-ea"/>
              <a:cs typeface="+mn-cs"/>
            </a:rPr>
            <a:t> 2024. </a:t>
          </a:r>
        </a:p>
        <a:p>
          <a:pPr algn="ctr"/>
          <a:r>
            <a:rPr lang="hr-HR" sz="1800" i="1" baseline="0">
              <a:solidFill>
                <a:srgbClr val="FFFF00"/>
              </a:solidFill>
            </a:rPr>
            <a:t>prema međunarodnim ugovorima</a:t>
          </a:r>
        </a:p>
        <a:p>
          <a:pPr algn="ctr"/>
          <a:r>
            <a:rPr lang="hr-HR" sz="2400" b="1" baseline="0">
              <a:solidFill>
                <a:schemeClr val="bg1"/>
              </a:solidFill>
            </a:rPr>
            <a:t>189.327</a:t>
          </a:r>
          <a:r>
            <a:rPr lang="hr-HR" sz="1800" baseline="0">
              <a:solidFill>
                <a:schemeClr val="bg1"/>
              </a:solidFill>
            </a:rPr>
            <a:t> (169,94 eura)</a:t>
          </a:r>
          <a:endParaRPr lang="hr-HR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2457449</xdr:colOff>
      <xdr:row>8</xdr:row>
      <xdr:rowOff>38100</xdr:rowOff>
    </xdr:from>
    <xdr:to>
      <xdr:col>1</xdr:col>
      <xdr:colOff>57149</xdr:colOff>
      <xdr:row>10</xdr:row>
      <xdr:rowOff>9525</xdr:rowOff>
    </xdr:to>
    <xdr:sp macro="" textlink="">
      <xdr:nvSpPr>
        <xdr:cNvPr id="4" name="Minus 3"/>
        <xdr:cNvSpPr/>
      </xdr:nvSpPr>
      <xdr:spPr>
        <a:xfrm>
          <a:off x="609599" y="1562100"/>
          <a:ext cx="57150" cy="352425"/>
        </a:xfrm>
        <a:prstGeom prst="mathMinus">
          <a:avLst/>
        </a:prstGeom>
        <a:solidFill>
          <a:srgbClr val="002060"/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0</xdr:col>
      <xdr:colOff>2324101</xdr:colOff>
      <xdr:row>17</xdr:row>
      <xdr:rowOff>161925</xdr:rowOff>
    </xdr:from>
    <xdr:to>
      <xdr:col>1</xdr:col>
      <xdr:colOff>76200</xdr:colOff>
      <xdr:row>18</xdr:row>
      <xdr:rowOff>333375</xdr:rowOff>
    </xdr:to>
    <xdr:sp macro="" textlink="">
      <xdr:nvSpPr>
        <xdr:cNvPr id="5" name="Jednako 4"/>
        <xdr:cNvSpPr/>
      </xdr:nvSpPr>
      <xdr:spPr>
        <a:xfrm>
          <a:off x="609601" y="3400425"/>
          <a:ext cx="76199" cy="219075"/>
        </a:xfrm>
        <a:prstGeom prst="mathEqual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323852</xdr:colOff>
      <xdr:row>10</xdr:row>
      <xdr:rowOff>161926</xdr:rowOff>
    </xdr:from>
    <xdr:to>
      <xdr:col>3</xdr:col>
      <xdr:colOff>323851</xdr:colOff>
      <xdr:row>17</xdr:row>
      <xdr:rowOff>104775</xdr:rowOff>
    </xdr:to>
    <xdr:sp macro="" textlink="">
      <xdr:nvSpPr>
        <xdr:cNvPr id="6" name="Zaobljeni pravokutnik 5"/>
        <xdr:cNvSpPr/>
      </xdr:nvSpPr>
      <xdr:spPr>
        <a:xfrm>
          <a:off x="323852" y="3733801"/>
          <a:ext cx="5915024" cy="2066924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r-HR" sz="1800"/>
            <a:t>Sveukupan broj korisnika mirovina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za listopad 2024. </a:t>
          </a:r>
        </a:p>
        <a:p>
          <a:pPr algn="ctr"/>
          <a:r>
            <a:rPr lang="hr-HR" sz="1800" i="1">
              <a:solidFill>
                <a:srgbClr val="FFFF00"/>
              </a:solidFill>
            </a:rPr>
            <a:t>bez međunarodnih ugovora</a:t>
          </a:r>
        </a:p>
        <a:p>
          <a:pPr algn="ctr"/>
          <a:r>
            <a:rPr lang="hr-HR" sz="1800" b="1"/>
            <a:t>1.039.174</a:t>
          </a:r>
          <a:r>
            <a:rPr lang="hr-HR" sz="1800"/>
            <a:t> </a:t>
          </a:r>
          <a:r>
            <a:rPr lang="hr-HR" sz="1800" b="1"/>
            <a:t>(623,01 eura  </a:t>
          </a:r>
          <a:r>
            <a:rPr lang="hr-HR" sz="1800" b="1">
              <a:solidFill>
                <a:schemeClr val="bg1"/>
              </a:solidFill>
            </a:rPr>
            <a:t>47,1%)</a:t>
          </a:r>
        </a:p>
      </xdr:txBody>
    </xdr:sp>
    <xdr:clientData/>
  </xdr:twoCellAnchor>
  <xdr:twoCellAnchor editAs="oneCell">
    <xdr:from>
      <xdr:col>0</xdr:col>
      <xdr:colOff>0</xdr:colOff>
      <xdr:row>69</xdr:row>
      <xdr:rowOff>76200</xdr:rowOff>
    </xdr:from>
    <xdr:to>
      <xdr:col>3</xdr:col>
      <xdr:colOff>971550</xdr:colOff>
      <xdr:row>93</xdr:row>
      <xdr:rowOff>180974</xdr:rowOff>
    </xdr:to>
    <xdr:pic>
      <xdr:nvPicPr>
        <xdr:cNvPr id="10" name="Slika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21500"/>
          <a:ext cx="6886575" cy="4676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102</xdr:row>
      <xdr:rowOff>28576</xdr:rowOff>
    </xdr:from>
    <xdr:to>
      <xdr:col>3</xdr:col>
      <xdr:colOff>942975</xdr:colOff>
      <xdr:row>121</xdr:row>
      <xdr:rowOff>171450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879551"/>
          <a:ext cx="6858000" cy="3762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104774</xdr:rowOff>
    </xdr:from>
    <xdr:to>
      <xdr:col>3</xdr:col>
      <xdr:colOff>971550</xdr:colOff>
      <xdr:row>43</xdr:row>
      <xdr:rowOff>171449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39199"/>
          <a:ext cx="6886575" cy="414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18"/>
  <sheetViews>
    <sheetView tabSelected="1" zoomScaleNormal="100" workbookViewId="0"/>
  </sheetViews>
  <sheetFormatPr defaultColWidth="9.140625" defaultRowHeight="15" x14ac:dyDescent="0.25"/>
  <cols>
    <col min="1" max="1" width="59" style="11" customWidth="1"/>
    <col min="2" max="6" width="14.85546875" style="11" customWidth="1"/>
    <col min="7" max="8" width="11.28515625" style="12" customWidth="1"/>
    <col min="9" max="9" width="12.140625" style="12" customWidth="1"/>
    <col min="10" max="10" width="9.140625" style="12" customWidth="1"/>
    <col min="11" max="11" width="9.140625" style="13" customWidth="1"/>
    <col min="12" max="12" width="11.7109375" style="12" customWidth="1"/>
    <col min="13" max="14" width="9.140625" style="12" customWidth="1"/>
    <col min="15" max="17" width="9.140625" style="12"/>
    <col min="18" max="16384" width="9.140625" style="11"/>
  </cols>
  <sheetData>
    <row r="3" spans="1:15" ht="43.5" customHeight="1" x14ac:dyDescent="0.25">
      <c r="A3" s="89" t="s">
        <v>49</v>
      </c>
      <c r="B3" s="89"/>
      <c r="C3" s="89"/>
      <c r="D3" s="45"/>
      <c r="E3" s="45"/>
      <c r="F3" s="44"/>
      <c r="G3" s="37"/>
      <c r="H3" s="37"/>
      <c r="I3" s="37"/>
      <c r="J3" s="37"/>
      <c r="K3" s="37"/>
      <c r="L3" s="37"/>
      <c r="M3" s="37"/>
      <c r="N3" s="37"/>
      <c r="O3" s="37"/>
    </row>
    <row r="4" spans="1:15" ht="18" customHeight="1" x14ac:dyDescent="0.25">
      <c r="A4" s="43"/>
      <c r="B4" s="43"/>
      <c r="C4" s="43"/>
      <c r="D4" s="43"/>
      <c r="E4" s="43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customFormat="1" ht="28.5" customHeight="1" x14ac:dyDescent="0.25"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customFormat="1" ht="15.75" customHeight="1" x14ac:dyDescent="0.25"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customFormat="1" ht="49.5" customHeight="1" x14ac:dyDescent="0.25">
      <c r="F7" s="37"/>
      <c r="G7" s="37"/>
      <c r="H7" s="37"/>
      <c r="I7" s="42"/>
      <c r="J7" s="37"/>
      <c r="K7" s="37"/>
      <c r="L7" s="37"/>
      <c r="M7" s="37"/>
      <c r="N7" s="37"/>
      <c r="O7" s="37"/>
    </row>
    <row r="8" spans="1:15" customFormat="1" ht="66" customHeight="1" x14ac:dyDescent="0.25"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customFormat="1" ht="15" customHeight="1" x14ac:dyDescent="0.25"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5" s="41" customFormat="1" ht="15" customHeight="1" x14ac:dyDescent="0.25"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s="38" customFormat="1" ht="30.75" customHeight="1" x14ac:dyDescent="0.2">
      <c r="A11" s="40"/>
      <c r="B11" s="40"/>
      <c r="C11" s="40"/>
      <c r="D11" s="40"/>
      <c r="E11" s="39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s="34" customFormat="1" ht="19.5" customHeight="1" x14ac:dyDescent="0.25">
      <c r="A12" s="35"/>
      <c r="B12" s="35"/>
      <c r="C12" s="35"/>
      <c r="D12" s="35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s="34" customFormat="1" ht="19.5" customHeight="1" x14ac:dyDescent="0.25">
      <c r="A13" s="35"/>
      <c r="B13" s="35"/>
      <c r="C13" s="35"/>
      <c r="D13" s="35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4" customFormat="1" ht="19.5" customHeight="1" x14ac:dyDescent="0.25">
      <c r="A14" s="35"/>
      <c r="B14" s="35"/>
      <c r="C14" s="35"/>
      <c r="D14" s="35"/>
      <c r="E14" s="36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s="34" customFormat="1" ht="19.5" customHeight="1" x14ac:dyDescent="0.25">
      <c r="A15" s="35"/>
      <c r="B15" s="35"/>
      <c r="C15" s="35"/>
      <c r="D15" s="35"/>
      <c r="E15" s="35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s="34" customFormat="1" ht="19.5" customHeight="1" x14ac:dyDescent="0.25">
      <c r="A16" s="35"/>
      <c r="B16" s="35"/>
      <c r="C16" s="35"/>
      <c r="D16" s="35"/>
      <c r="E16" s="65"/>
      <c r="F16" s="42"/>
      <c r="G16" s="37"/>
      <c r="H16" s="84"/>
      <c r="I16" s="37"/>
      <c r="J16" s="37"/>
      <c r="K16" s="37"/>
      <c r="L16" s="37"/>
      <c r="M16" s="37"/>
      <c r="N16" s="37"/>
      <c r="O16" s="37"/>
    </row>
    <row r="17" spans="1:17" s="34" customFormat="1" ht="39" customHeight="1" x14ac:dyDescent="0.25">
      <c r="A17" s="35"/>
      <c r="B17" s="35"/>
      <c r="C17" s="35"/>
      <c r="D17" s="35"/>
      <c r="E17" s="65"/>
      <c r="F17" s="42"/>
      <c r="G17" s="49"/>
      <c r="H17" s="37"/>
      <c r="I17" s="37"/>
      <c r="J17" s="37"/>
      <c r="K17" s="37"/>
      <c r="L17" s="37"/>
      <c r="M17" s="37"/>
      <c r="N17" s="37"/>
      <c r="O17" s="37"/>
    </row>
    <row r="18" spans="1:17" s="34" customFormat="1" ht="39" customHeight="1" x14ac:dyDescent="0.25">
      <c r="A18" s="35"/>
      <c r="B18" s="35"/>
      <c r="C18" s="35"/>
      <c r="D18" s="35"/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7" s="34" customFormat="1" ht="39" customHeight="1" x14ac:dyDescent="0.25">
      <c r="A19" s="35"/>
      <c r="B19" s="35"/>
      <c r="C19" s="35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7" s="34" customFormat="1" ht="39" customHeight="1" x14ac:dyDescent="0.25">
      <c r="A20" s="35"/>
      <c r="B20" s="35"/>
      <c r="C20" s="35"/>
      <c r="D20" s="35"/>
      <c r="E20" s="36"/>
      <c r="F20" s="32"/>
      <c r="G20" s="35"/>
      <c r="H20" s="35"/>
      <c r="I20" s="35"/>
      <c r="J20" s="35"/>
    </row>
    <row r="21" spans="1:17" s="34" customFormat="1" ht="19.5" customHeight="1" x14ac:dyDescent="0.25">
      <c r="A21" s="35"/>
      <c r="B21" s="35"/>
      <c r="C21" s="35"/>
      <c r="D21" s="35"/>
      <c r="E21" s="36"/>
      <c r="F21" s="32"/>
      <c r="G21" s="35"/>
      <c r="H21" s="35"/>
      <c r="I21" s="35"/>
      <c r="J21" s="35"/>
    </row>
    <row r="22" spans="1:17" customFormat="1" ht="34.5" customHeight="1" x14ac:dyDescent="0.3">
      <c r="D22" s="33"/>
      <c r="E22" s="33"/>
      <c r="F22" s="32"/>
      <c r="G22" s="33"/>
      <c r="H22" s="33"/>
      <c r="I22" s="33"/>
      <c r="J22" s="33"/>
      <c r="K22" s="33"/>
      <c r="L22" s="33"/>
    </row>
    <row r="23" spans="1:17" customFormat="1" ht="33.75" customHeight="1" x14ac:dyDescent="0.25">
      <c r="F23" s="32"/>
    </row>
    <row r="24" spans="1:17" customFormat="1" ht="34.5" customHeight="1" x14ac:dyDescent="0.25"/>
    <row r="25" spans="1:17" customFormat="1" ht="51" customHeight="1" x14ac:dyDescent="0.25"/>
    <row r="26" spans="1:17" x14ac:dyDescent="0.25">
      <c r="C26" s="13"/>
      <c r="D26" s="12"/>
      <c r="E26" s="12"/>
      <c r="F26" s="12"/>
      <c r="G26" s="13"/>
      <c r="K26" s="12"/>
      <c r="N26" s="11"/>
      <c r="O26" s="11"/>
      <c r="P26" s="11"/>
      <c r="Q26" s="11"/>
    </row>
    <row r="27" spans="1:17" x14ac:dyDescent="0.25">
      <c r="C27" s="13"/>
      <c r="D27" s="12"/>
      <c r="E27" s="12"/>
      <c r="F27" s="12"/>
      <c r="G27" s="13"/>
      <c r="K27" s="12"/>
      <c r="N27" s="11"/>
      <c r="O27" s="11"/>
      <c r="P27" s="11"/>
      <c r="Q27" s="11"/>
    </row>
    <row r="28" spans="1:17" x14ac:dyDescent="0.25">
      <c r="C28" s="13"/>
      <c r="D28" s="12"/>
      <c r="E28" s="12"/>
      <c r="F28" s="12"/>
      <c r="G28" s="13"/>
      <c r="I28" s="48"/>
      <c r="K28" s="12"/>
      <c r="N28" s="11"/>
      <c r="O28" s="11"/>
      <c r="P28" s="11"/>
      <c r="Q28" s="11"/>
    </row>
    <row r="29" spans="1:17" x14ac:dyDescent="0.25">
      <c r="C29" s="13"/>
      <c r="D29" s="12"/>
      <c r="E29" s="12"/>
      <c r="F29" s="12"/>
      <c r="G29" s="13"/>
      <c r="K29" s="12"/>
      <c r="N29" s="11"/>
      <c r="O29" s="11"/>
      <c r="P29" s="11"/>
      <c r="Q29" s="11"/>
    </row>
    <row r="30" spans="1:17" x14ac:dyDescent="0.25">
      <c r="C30" s="13"/>
      <c r="D30" s="12"/>
      <c r="E30" s="12"/>
      <c r="F30" s="12"/>
      <c r="G30" s="13"/>
      <c r="K30" s="12"/>
      <c r="N30" s="11"/>
      <c r="O30" s="11"/>
      <c r="P30" s="11"/>
      <c r="Q30" s="11"/>
    </row>
    <row r="31" spans="1:17" x14ac:dyDescent="0.25">
      <c r="C31" s="13"/>
      <c r="D31" s="12"/>
      <c r="E31" s="12"/>
      <c r="F31" s="12"/>
      <c r="G31" s="13"/>
      <c r="K31" s="12"/>
      <c r="N31" s="11"/>
      <c r="O31" s="11"/>
      <c r="P31" s="11"/>
      <c r="Q31" s="11"/>
    </row>
    <row r="32" spans="1:17" x14ac:dyDescent="0.25">
      <c r="C32" s="13"/>
      <c r="D32" s="12"/>
      <c r="E32" s="12"/>
      <c r="F32" s="12"/>
      <c r="G32" s="13"/>
      <c r="K32" s="12"/>
      <c r="N32" s="11"/>
      <c r="O32" s="11"/>
      <c r="P32" s="11"/>
      <c r="Q32" s="11"/>
    </row>
    <row r="33" spans="1:17" x14ac:dyDescent="0.25">
      <c r="C33" s="13"/>
      <c r="D33" s="12"/>
      <c r="E33" s="12"/>
      <c r="F33" s="12"/>
      <c r="G33" s="13"/>
      <c r="K33" s="12"/>
      <c r="N33" s="11"/>
      <c r="O33" s="11"/>
      <c r="P33" s="11"/>
      <c r="Q33" s="11"/>
    </row>
    <row r="34" spans="1:17" x14ac:dyDescent="0.25">
      <c r="C34" s="13"/>
      <c r="D34" s="12"/>
      <c r="E34" s="12"/>
      <c r="F34" s="12"/>
      <c r="G34" s="13"/>
      <c r="K34" s="12"/>
      <c r="N34" s="11"/>
      <c r="O34" s="11"/>
      <c r="P34" s="11"/>
      <c r="Q34" s="11"/>
    </row>
    <row r="35" spans="1:17" x14ac:dyDescent="0.25">
      <c r="C35" s="13"/>
      <c r="D35" s="12"/>
      <c r="E35" s="12"/>
      <c r="F35" s="12"/>
      <c r="G35" s="13"/>
      <c r="K35" s="12"/>
      <c r="N35" s="11"/>
      <c r="O35" s="11"/>
      <c r="P35" s="11"/>
      <c r="Q35" s="11"/>
    </row>
    <row r="36" spans="1:17" x14ac:dyDescent="0.25">
      <c r="C36" s="13"/>
      <c r="D36" s="12"/>
      <c r="E36" s="12"/>
      <c r="F36" s="12"/>
      <c r="G36" s="13"/>
      <c r="K36" s="12"/>
      <c r="N36" s="11"/>
      <c r="O36" s="11"/>
      <c r="P36" s="11"/>
      <c r="Q36" s="11"/>
    </row>
    <row r="37" spans="1:17" x14ac:dyDescent="0.25">
      <c r="C37" s="13"/>
      <c r="D37" s="12"/>
      <c r="E37" s="12"/>
      <c r="F37" s="12"/>
      <c r="G37" s="13"/>
      <c r="K37" s="12"/>
      <c r="N37" s="11"/>
      <c r="O37" s="11"/>
      <c r="P37" s="11"/>
      <c r="Q37" s="11"/>
    </row>
    <row r="38" spans="1:17" x14ac:dyDescent="0.25">
      <c r="C38" s="13"/>
      <c r="D38" s="12"/>
      <c r="E38" s="12"/>
      <c r="F38" s="12"/>
      <c r="G38" s="13"/>
      <c r="K38" s="12"/>
      <c r="N38" s="11"/>
      <c r="O38" s="11"/>
      <c r="P38" s="11"/>
      <c r="Q38" s="11"/>
    </row>
    <row r="39" spans="1:17" x14ac:dyDescent="0.25">
      <c r="C39" s="13"/>
      <c r="D39" s="12"/>
      <c r="E39" s="12"/>
      <c r="F39" s="12"/>
      <c r="G39" s="13"/>
      <c r="K39" s="12"/>
      <c r="N39" s="11"/>
      <c r="O39" s="11"/>
      <c r="P39" s="11"/>
      <c r="Q39" s="11"/>
    </row>
    <row r="40" spans="1:17" x14ac:dyDescent="0.25">
      <c r="C40" s="13"/>
      <c r="D40" s="12"/>
      <c r="E40" s="12"/>
      <c r="F40" s="12"/>
      <c r="G40" s="13"/>
      <c r="K40" s="12"/>
      <c r="N40" s="11"/>
      <c r="O40" s="11"/>
      <c r="P40" s="11"/>
      <c r="Q40" s="11"/>
    </row>
    <row r="41" spans="1:17" x14ac:dyDescent="0.25">
      <c r="C41" s="13"/>
      <c r="D41" s="12"/>
      <c r="E41" s="12"/>
      <c r="F41" s="12"/>
      <c r="G41" s="13"/>
      <c r="K41" s="12"/>
      <c r="N41" s="11"/>
      <c r="O41" s="11"/>
      <c r="P41" s="11"/>
      <c r="Q41" s="11"/>
    </row>
    <row r="42" spans="1:17" x14ac:dyDescent="0.25">
      <c r="C42" s="13"/>
      <c r="D42" s="12"/>
      <c r="E42" s="12"/>
      <c r="F42" s="12"/>
      <c r="G42" s="13"/>
      <c r="K42" s="12"/>
      <c r="N42" s="11"/>
      <c r="O42" s="11"/>
      <c r="P42" s="11"/>
      <c r="Q42" s="11"/>
    </row>
    <row r="43" spans="1:17" x14ac:dyDescent="0.25">
      <c r="C43" s="13"/>
      <c r="D43" s="12"/>
      <c r="E43" s="12"/>
      <c r="F43" s="12"/>
      <c r="G43" s="13"/>
      <c r="K43" s="12"/>
      <c r="N43" s="11"/>
      <c r="O43" s="11"/>
      <c r="P43" s="11"/>
      <c r="Q43" s="11"/>
    </row>
    <row r="44" spans="1:17" x14ac:dyDescent="0.25">
      <c r="C44" s="13"/>
      <c r="D44" s="12"/>
      <c r="E44" s="12"/>
      <c r="F44" s="12"/>
      <c r="G44" s="13"/>
      <c r="K44" s="12"/>
      <c r="N44" s="11"/>
      <c r="O44" s="11"/>
      <c r="P44" s="11"/>
      <c r="Q44" s="11"/>
    </row>
    <row r="45" spans="1:17" x14ac:dyDescent="0.25">
      <c r="A45" s="71" t="s">
        <v>50</v>
      </c>
      <c r="C45" s="13"/>
      <c r="D45" s="12"/>
      <c r="E45" s="12"/>
      <c r="F45" s="12"/>
      <c r="G45" s="13"/>
      <c r="K45" s="12"/>
      <c r="N45" s="11"/>
      <c r="O45" s="11"/>
      <c r="P45" s="11"/>
      <c r="Q45" s="11"/>
    </row>
    <row r="46" spans="1:17" ht="3" customHeight="1" x14ac:dyDescent="0.25">
      <c r="C46" s="13"/>
      <c r="D46" s="12"/>
      <c r="E46" s="12"/>
      <c r="F46" s="12"/>
      <c r="G46" s="13"/>
      <c r="K46" s="12"/>
      <c r="N46" s="11"/>
      <c r="O46" s="11"/>
      <c r="P46" s="11"/>
      <c r="Q46" s="11"/>
    </row>
    <row r="47" spans="1:17" ht="28.5" customHeight="1" x14ac:dyDescent="0.25">
      <c r="A47" s="91" t="s">
        <v>44</v>
      </c>
      <c r="B47" s="91"/>
      <c r="C47" s="91"/>
      <c r="D47" s="91"/>
    </row>
    <row r="48" spans="1:17" ht="38.25" x14ac:dyDescent="0.25">
      <c r="A48" s="31" t="s">
        <v>43</v>
      </c>
      <c r="B48" s="31" t="s">
        <v>42</v>
      </c>
      <c r="C48" s="31" t="s">
        <v>41</v>
      </c>
      <c r="D48" s="70" t="s">
        <v>51</v>
      </c>
      <c r="F48" s="12"/>
    </row>
    <row r="49" spans="1:11" ht="20.25" customHeight="1" x14ac:dyDescent="0.25">
      <c r="A49" s="27" t="s">
        <v>40</v>
      </c>
      <c r="B49" s="50">
        <v>408154</v>
      </c>
      <c r="C49" s="51">
        <v>632.26</v>
      </c>
      <c r="D49" s="73">
        <f>C49/$C$68</f>
        <v>0.47826021180030259</v>
      </c>
      <c r="E49" s="87"/>
      <c r="K49" s="13" t="s">
        <v>47</v>
      </c>
    </row>
    <row r="50" spans="1:11" ht="20.25" customHeight="1" x14ac:dyDescent="0.25">
      <c r="A50" s="30" t="s">
        <v>39</v>
      </c>
      <c r="B50" s="50">
        <v>50833</v>
      </c>
      <c r="C50" s="51">
        <v>715.4</v>
      </c>
      <c r="D50" s="73">
        <f t="shared" ref="D50:D65" si="0">C50/$C$68</f>
        <v>0.54114977307110435</v>
      </c>
      <c r="E50" s="87"/>
    </row>
    <row r="51" spans="1:11" ht="20.25" customHeight="1" x14ac:dyDescent="0.25">
      <c r="A51" s="30" t="s">
        <v>38</v>
      </c>
      <c r="B51" s="50">
        <v>64640</v>
      </c>
      <c r="C51" s="51">
        <v>531.74</v>
      </c>
      <c r="D51" s="73">
        <f t="shared" si="0"/>
        <v>0.40222390317700457</v>
      </c>
      <c r="E51" s="87"/>
    </row>
    <row r="52" spans="1:11" ht="18" customHeight="1" x14ac:dyDescent="0.25">
      <c r="A52" s="28" t="s">
        <v>37</v>
      </c>
      <c r="B52" s="52">
        <v>523627</v>
      </c>
      <c r="C52" s="53">
        <v>627.91999999999996</v>
      </c>
      <c r="D52" s="74">
        <f t="shared" si="0"/>
        <v>0.47497730711043867</v>
      </c>
      <c r="E52" s="87"/>
    </row>
    <row r="53" spans="1:11" ht="21" customHeight="1" x14ac:dyDescent="0.25">
      <c r="A53" s="27" t="s">
        <v>36</v>
      </c>
      <c r="B53" s="50">
        <v>176957</v>
      </c>
      <c r="C53" s="51">
        <v>572.11</v>
      </c>
      <c r="D53" s="73">
        <f t="shared" si="0"/>
        <v>0.43276096822995463</v>
      </c>
      <c r="E53" s="87"/>
    </row>
    <row r="54" spans="1:11" ht="21" customHeight="1" x14ac:dyDescent="0.25">
      <c r="A54" s="29" t="s">
        <v>35</v>
      </c>
      <c r="B54" s="50">
        <v>383</v>
      </c>
      <c r="C54" s="51">
        <v>565.32000000000005</v>
      </c>
      <c r="D54" s="73">
        <f t="shared" si="0"/>
        <v>0.42762481089258703</v>
      </c>
      <c r="E54" s="87"/>
    </row>
    <row r="55" spans="1:11" ht="18" customHeight="1" x14ac:dyDescent="0.25">
      <c r="A55" s="28" t="s">
        <v>34</v>
      </c>
      <c r="B55" s="52">
        <v>700967</v>
      </c>
      <c r="C55" s="53">
        <v>613.79999999999995</v>
      </c>
      <c r="D55" s="74">
        <f t="shared" si="0"/>
        <v>0.46429652042360059</v>
      </c>
      <c r="E55" s="87"/>
    </row>
    <row r="56" spans="1:11" ht="19.5" customHeight="1" x14ac:dyDescent="0.25">
      <c r="A56" s="27" t="s">
        <v>33</v>
      </c>
      <c r="B56" s="50">
        <v>85351</v>
      </c>
      <c r="C56" s="51">
        <v>419.05</v>
      </c>
      <c r="D56" s="73">
        <f t="shared" si="0"/>
        <v>0.31698184568835097</v>
      </c>
      <c r="E56" s="87"/>
    </row>
    <row r="57" spans="1:11" ht="19.5" customHeight="1" x14ac:dyDescent="0.25">
      <c r="A57" s="27" t="s">
        <v>32</v>
      </c>
      <c r="B57" s="50">
        <v>157483</v>
      </c>
      <c r="C57" s="51">
        <v>483.35</v>
      </c>
      <c r="D57" s="73">
        <f t="shared" si="0"/>
        <v>0.36562027231467475</v>
      </c>
      <c r="E57" s="87"/>
    </row>
    <row r="58" spans="1:11" ht="18.75" x14ac:dyDescent="0.25">
      <c r="A58" s="26" t="s">
        <v>31</v>
      </c>
      <c r="B58" s="54">
        <v>943801</v>
      </c>
      <c r="C58" s="55">
        <v>574.41999999999996</v>
      </c>
      <c r="D58" s="75">
        <f t="shared" si="0"/>
        <v>0.43450832072617246</v>
      </c>
    </row>
    <row r="59" spans="1:11" ht="19.5" customHeight="1" x14ac:dyDescent="0.25">
      <c r="A59" s="25" t="s">
        <v>30</v>
      </c>
      <c r="B59" s="56">
        <v>16120</v>
      </c>
      <c r="C59" s="57">
        <v>807.2</v>
      </c>
      <c r="D59" s="75">
        <f t="shared" si="0"/>
        <v>0.61059001512859312</v>
      </c>
    </row>
    <row r="60" spans="1:11" ht="19.5" customHeight="1" x14ac:dyDescent="0.25">
      <c r="A60" s="25" t="s">
        <v>29</v>
      </c>
      <c r="B60" s="56">
        <v>71960</v>
      </c>
      <c r="C60" s="57">
        <v>1214.05</v>
      </c>
      <c r="D60" s="75">
        <f t="shared" si="0"/>
        <v>0.91834341906202721</v>
      </c>
    </row>
    <row r="61" spans="1:11" ht="19.5" customHeight="1" x14ac:dyDescent="0.25">
      <c r="A61" s="25" t="s">
        <v>28</v>
      </c>
      <c r="B61" s="56">
        <v>7293</v>
      </c>
      <c r="C61" s="57">
        <v>673.11</v>
      </c>
      <c r="D61" s="75">
        <f t="shared" si="0"/>
        <v>0.50916036308623303</v>
      </c>
    </row>
    <row r="62" spans="1:11" ht="19.5" customHeight="1" x14ac:dyDescent="0.3">
      <c r="A62" s="24" t="s">
        <v>27</v>
      </c>
      <c r="B62" s="58">
        <v>1039174</v>
      </c>
      <c r="C62" s="59">
        <v>623.01</v>
      </c>
      <c r="D62" s="76">
        <f t="shared" si="0"/>
        <v>0.47126323751891075</v>
      </c>
    </row>
    <row r="63" spans="1:11" ht="18.75" customHeight="1" x14ac:dyDescent="0.25">
      <c r="A63" s="23" t="s">
        <v>26</v>
      </c>
      <c r="B63" s="60">
        <v>20431</v>
      </c>
      <c r="C63" s="61">
        <v>773.88</v>
      </c>
      <c r="D63" s="73">
        <f t="shared" si="0"/>
        <v>0.58538577912254164</v>
      </c>
    </row>
    <row r="64" spans="1:11" ht="18.75" customHeight="1" x14ac:dyDescent="0.25">
      <c r="A64" s="23" t="s">
        <v>25</v>
      </c>
      <c r="B64" s="60">
        <v>105260</v>
      </c>
      <c r="C64" s="61">
        <v>642.50650199506288</v>
      </c>
      <c r="D64" s="73">
        <f t="shared" si="0"/>
        <v>0.48601096973907931</v>
      </c>
    </row>
    <row r="65" spans="1:17" ht="29.25" customHeight="1" x14ac:dyDescent="0.25">
      <c r="A65" s="23" t="s">
        <v>24</v>
      </c>
      <c r="B65" s="62">
        <v>93612</v>
      </c>
      <c r="C65" s="64">
        <v>913.36</v>
      </c>
      <c r="D65" s="80">
        <f t="shared" si="0"/>
        <v>0.69089258698941003</v>
      </c>
      <c r="K65" s="82"/>
    </row>
    <row r="66" spans="1:17" ht="30.75" customHeight="1" x14ac:dyDescent="0.25">
      <c r="A66" s="22" t="s">
        <v>23</v>
      </c>
      <c r="B66" s="62">
        <v>270545</v>
      </c>
      <c r="C66" s="63" t="s">
        <v>52</v>
      </c>
      <c r="D66" s="83">
        <v>0.29899999999999999</v>
      </c>
      <c r="E66" s="69"/>
      <c r="F66" s="78"/>
      <c r="G66" s="21"/>
      <c r="I66" s="21"/>
    </row>
    <row r="67" spans="1:17" ht="18" customHeight="1" x14ac:dyDescent="0.25">
      <c r="A67" s="20" t="s">
        <v>22</v>
      </c>
      <c r="B67" s="19">
        <v>13.17</v>
      </c>
      <c r="C67" s="18">
        <v>7.46</v>
      </c>
      <c r="F67" s="13"/>
      <c r="K67" s="12"/>
      <c r="M67" s="11"/>
      <c r="N67" s="11"/>
      <c r="O67" s="11"/>
      <c r="P67" s="11"/>
      <c r="Q67" s="11"/>
    </row>
    <row r="68" spans="1:17" ht="25.5" customHeight="1" x14ac:dyDescent="0.25">
      <c r="A68" s="90" t="s">
        <v>54</v>
      </c>
      <c r="B68" s="90"/>
      <c r="C68" s="77">
        <v>1322</v>
      </c>
      <c r="F68" s="13"/>
      <c r="K68" s="12"/>
      <c r="M68" s="11"/>
      <c r="N68" s="11"/>
      <c r="O68" s="11"/>
      <c r="P68" s="11"/>
      <c r="Q68" s="11"/>
    </row>
    <row r="95" spans="1:6" x14ac:dyDescent="0.25">
      <c r="A95" s="17" t="s">
        <v>21</v>
      </c>
      <c r="B95" s="16"/>
      <c r="C95"/>
      <c r="D95"/>
      <c r="E95"/>
      <c r="F95"/>
    </row>
    <row r="96" spans="1:6" ht="12" customHeight="1" x14ac:dyDescent="0.25">
      <c r="A96" s="17" t="s">
        <v>20</v>
      </c>
      <c r="B96" s="16"/>
      <c r="C96" s="16"/>
      <c r="D96" s="16"/>
      <c r="E96" s="16"/>
      <c r="F96" s="16"/>
    </row>
    <row r="97" spans="1:12" ht="5.25" customHeight="1" x14ac:dyDescent="0.25"/>
    <row r="98" spans="1:12" ht="15" customHeight="1" x14ac:dyDescent="0.25">
      <c r="A98" s="93" t="s">
        <v>45</v>
      </c>
      <c r="B98" s="93"/>
      <c r="C98" s="93"/>
      <c r="D98" s="93"/>
      <c r="E98" s="14"/>
      <c r="F98" s="14"/>
      <c r="G98" s="14"/>
      <c r="H98" s="14"/>
      <c r="I98" s="14"/>
      <c r="J98" s="14"/>
      <c r="K98" s="14"/>
      <c r="L98" s="14"/>
    </row>
    <row r="99" spans="1:12" ht="15" customHeight="1" x14ac:dyDescent="0.25">
      <c r="A99" s="93"/>
      <c r="B99" s="93"/>
      <c r="C99" s="93"/>
      <c r="D99" s="93"/>
      <c r="E99" s="15"/>
      <c r="F99" s="15"/>
      <c r="G99" s="15"/>
      <c r="H99" s="15"/>
      <c r="I99" s="15"/>
      <c r="J99" s="15"/>
      <c r="K99" s="15"/>
      <c r="L99" s="15"/>
    </row>
    <row r="100" spans="1:12" ht="11.25" customHeight="1" x14ac:dyDescent="0.25">
      <c r="A100" s="93"/>
      <c r="B100" s="93"/>
      <c r="C100" s="93"/>
      <c r="D100" s="93"/>
    </row>
    <row r="101" spans="1:12" ht="67.5" customHeight="1" x14ac:dyDescent="0.25">
      <c r="A101" s="93" t="s">
        <v>46</v>
      </c>
      <c r="B101" s="93"/>
      <c r="C101" s="93"/>
      <c r="D101" s="93"/>
    </row>
    <row r="102" spans="1:12" ht="59.25" customHeight="1" x14ac:dyDescent="0.25">
      <c r="A102" s="92" t="s">
        <v>53</v>
      </c>
      <c r="B102" s="92"/>
      <c r="C102" s="92"/>
      <c r="D102" s="92"/>
    </row>
    <row r="117" spans="1:11" ht="15" customHeight="1" x14ac:dyDescent="0.25">
      <c r="A117" s="88"/>
      <c r="B117" s="88"/>
      <c r="C117" s="88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5">
      <c r="A118" s="88"/>
      <c r="B118" s="88"/>
      <c r="C118" s="88"/>
    </row>
  </sheetData>
  <mergeCells count="7">
    <mergeCell ref="A117:C118"/>
    <mergeCell ref="A3:C3"/>
    <mergeCell ref="A68:B68"/>
    <mergeCell ref="A47:D47"/>
    <mergeCell ref="A102:D102"/>
    <mergeCell ref="A101:D101"/>
    <mergeCell ref="A98:D100"/>
  </mergeCells>
  <pageMargins left="0.59055118110236227" right="0" top="0.39370078740157483" bottom="0.39370078740157483" header="0.31496062992125984" footer="0.31496062992125984"/>
  <pageSetup paperSize="9" scale="92" orientation="portrait" r:id="rId1"/>
  <rowBreaks count="2" manualBreakCount="2">
    <brk id="24" max="3" man="1"/>
    <brk id="69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4"/>
  <sheetViews>
    <sheetView zoomScaleNormal="100" workbookViewId="0"/>
  </sheetViews>
  <sheetFormatPr defaultRowHeight="15" x14ac:dyDescent="0.25"/>
  <cols>
    <col min="2" max="2" width="15.140625" customWidth="1"/>
    <col min="3" max="5" width="16.7109375" customWidth="1"/>
    <col min="18" max="18" width="11.42578125" bestFit="1" customWidth="1"/>
  </cols>
  <sheetData>
    <row r="2" spans="2:29" ht="48.75" customHeight="1" x14ac:dyDescent="0.25">
      <c r="B2" s="94" t="s">
        <v>12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x14ac:dyDescent="0.25">
      <c r="R3" s="7"/>
    </row>
    <row r="4" spans="2:29" x14ac:dyDescent="0.25">
      <c r="R4" s="7"/>
    </row>
    <row r="5" spans="2:29" x14ac:dyDescent="0.25">
      <c r="B5" t="s">
        <v>55</v>
      </c>
      <c r="I5" s="12"/>
      <c r="R5" s="7"/>
    </row>
    <row r="6" spans="2:29" ht="34.5" customHeight="1" x14ac:dyDescent="0.25">
      <c r="B6" s="4" t="s">
        <v>11</v>
      </c>
      <c r="C6" s="4" t="s">
        <v>0</v>
      </c>
      <c r="D6" s="4" t="s">
        <v>8</v>
      </c>
      <c r="E6" s="4" t="s">
        <v>56</v>
      </c>
      <c r="R6" s="66"/>
    </row>
    <row r="7" spans="2:29" x14ac:dyDescent="0.25">
      <c r="B7" s="5" t="s">
        <v>9</v>
      </c>
      <c r="C7" s="2">
        <v>60478</v>
      </c>
      <c r="D7" s="10">
        <v>304.03838370977877</v>
      </c>
      <c r="E7" s="3">
        <f t="shared" ref="E7:E30" si="0">D7/$D$33</f>
        <v>0.2299836487971095</v>
      </c>
    </row>
    <row r="8" spans="2:29" x14ac:dyDescent="0.25">
      <c r="B8" s="5" t="s">
        <v>1</v>
      </c>
      <c r="C8" s="2">
        <v>46685</v>
      </c>
      <c r="D8" s="10">
        <v>375.26</v>
      </c>
      <c r="E8" s="3">
        <f t="shared" si="0"/>
        <v>0.28385779122541605</v>
      </c>
    </row>
    <row r="9" spans="2:29" x14ac:dyDescent="0.25">
      <c r="B9" s="5" t="s">
        <v>2</v>
      </c>
      <c r="C9" s="2">
        <v>49386</v>
      </c>
      <c r="D9" s="10">
        <v>484.11</v>
      </c>
      <c r="E9" s="3">
        <f t="shared" si="0"/>
        <v>0.36619515885022696</v>
      </c>
    </row>
    <row r="10" spans="2:29" x14ac:dyDescent="0.25">
      <c r="B10" s="5">
        <v>30</v>
      </c>
      <c r="C10" s="2">
        <v>20556</v>
      </c>
      <c r="D10" s="10">
        <v>602.9</v>
      </c>
      <c r="E10" s="3">
        <f t="shared" si="0"/>
        <v>0.45605143721633884</v>
      </c>
    </row>
    <row r="11" spans="2:29" x14ac:dyDescent="0.25">
      <c r="B11" s="5">
        <v>31</v>
      </c>
      <c r="C11" s="2">
        <v>12840</v>
      </c>
      <c r="D11" s="10">
        <v>624.01</v>
      </c>
      <c r="E11" s="3">
        <f t="shared" si="0"/>
        <v>0.47201966717095312</v>
      </c>
    </row>
    <row r="12" spans="2:29" x14ac:dyDescent="0.25">
      <c r="B12" s="5">
        <v>32</v>
      </c>
      <c r="C12" s="2">
        <v>12067</v>
      </c>
      <c r="D12" s="10">
        <v>634.5</v>
      </c>
      <c r="E12" s="3">
        <f t="shared" si="0"/>
        <v>0.47995461422087748</v>
      </c>
    </row>
    <row r="13" spans="2:29" x14ac:dyDescent="0.25">
      <c r="B13" s="5">
        <v>33</v>
      </c>
      <c r="C13" s="2">
        <v>10599</v>
      </c>
      <c r="D13" s="10">
        <v>658.65</v>
      </c>
      <c r="E13" s="3">
        <f t="shared" si="0"/>
        <v>0.49822239031770044</v>
      </c>
    </row>
    <row r="14" spans="2:29" x14ac:dyDescent="0.25">
      <c r="B14" s="5">
        <v>34</v>
      </c>
      <c r="C14" s="2">
        <v>8408</v>
      </c>
      <c r="D14" s="10">
        <v>699.98</v>
      </c>
      <c r="E14" s="3">
        <f t="shared" si="0"/>
        <v>0.52948562783661124</v>
      </c>
    </row>
    <row r="15" spans="2:29" x14ac:dyDescent="0.25">
      <c r="B15" s="5">
        <v>35</v>
      </c>
      <c r="C15" s="2">
        <v>42729</v>
      </c>
      <c r="D15" s="10">
        <v>710.16</v>
      </c>
      <c r="E15" s="3">
        <f t="shared" si="0"/>
        <v>0.53718608169440241</v>
      </c>
    </row>
    <row r="16" spans="2:29" x14ac:dyDescent="0.25">
      <c r="B16" s="5">
        <v>36</v>
      </c>
      <c r="C16" s="2">
        <v>14193</v>
      </c>
      <c r="D16" s="10">
        <v>755.1</v>
      </c>
      <c r="E16" s="3">
        <f t="shared" si="0"/>
        <v>0.57118003025718611</v>
      </c>
    </row>
    <row r="17" spans="2:5" x14ac:dyDescent="0.25">
      <c r="B17" s="5">
        <v>37</v>
      </c>
      <c r="C17" s="2">
        <v>12574</v>
      </c>
      <c r="D17" s="10">
        <v>796.9</v>
      </c>
      <c r="E17" s="3">
        <f t="shared" si="0"/>
        <v>0.60279878971255674</v>
      </c>
    </row>
    <row r="18" spans="2:5" x14ac:dyDescent="0.25">
      <c r="B18" s="5">
        <v>38</v>
      </c>
      <c r="C18" s="2">
        <v>12224</v>
      </c>
      <c r="D18" s="10">
        <v>841.02</v>
      </c>
      <c r="E18" s="3">
        <f t="shared" si="0"/>
        <v>0.63617246596066568</v>
      </c>
    </row>
    <row r="19" spans="2:5" x14ac:dyDescent="0.25">
      <c r="B19" s="5">
        <v>39</v>
      </c>
      <c r="C19" s="2">
        <v>11803</v>
      </c>
      <c r="D19" s="10">
        <v>885.45</v>
      </c>
      <c r="E19" s="3">
        <f t="shared" si="0"/>
        <v>0.66978063540090771</v>
      </c>
    </row>
    <row r="20" spans="2:5" x14ac:dyDescent="0.25">
      <c r="B20" s="5">
        <v>40</v>
      </c>
      <c r="C20" s="2">
        <v>27024</v>
      </c>
      <c r="D20" s="10">
        <v>870.05</v>
      </c>
      <c r="E20" s="3">
        <f t="shared" si="0"/>
        <v>0.65813161875945536</v>
      </c>
    </row>
    <row r="21" spans="2:5" x14ac:dyDescent="0.25">
      <c r="B21" s="5">
        <v>41</v>
      </c>
      <c r="C21" s="2">
        <v>13989</v>
      </c>
      <c r="D21" s="10">
        <v>892.29</v>
      </c>
      <c r="E21" s="3">
        <f t="shared" si="0"/>
        <v>0.67495461422087744</v>
      </c>
    </row>
    <row r="22" spans="2:5" x14ac:dyDescent="0.25">
      <c r="B22" s="5">
        <v>42</v>
      </c>
      <c r="C22" s="2">
        <v>10819</v>
      </c>
      <c r="D22" s="10">
        <v>898.33</v>
      </c>
      <c r="E22" s="3">
        <f t="shared" si="0"/>
        <v>0.67952344931921338</v>
      </c>
    </row>
    <row r="23" spans="2:5" x14ac:dyDescent="0.25">
      <c r="B23" s="5">
        <v>43</v>
      </c>
      <c r="C23" s="2">
        <v>9898</v>
      </c>
      <c r="D23" s="10">
        <v>898.43</v>
      </c>
      <c r="E23" s="3">
        <f t="shared" si="0"/>
        <v>0.67959909228441751</v>
      </c>
    </row>
    <row r="24" spans="2:5" x14ac:dyDescent="0.25">
      <c r="B24" s="5">
        <v>44</v>
      </c>
      <c r="C24" s="2">
        <v>8602</v>
      </c>
      <c r="D24" s="10">
        <v>915.3</v>
      </c>
      <c r="E24" s="3">
        <f t="shared" si="0"/>
        <v>0.69236006051437216</v>
      </c>
    </row>
    <row r="25" spans="2:5" x14ac:dyDescent="0.25">
      <c r="B25" s="5">
        <v>45</v>
      </c>
      <c r="C25" s="2">
        <v>8140</v>
      </c>
      <c r="D25" s="10">
        <v>922.14</v>
      </c>
      <c r="E25" s="3">
        <f t="shared" si="0"/>
        <v>0.69753403933434188</v>
      </c>
    </row>
    <row r="26" spans="2:5" x14ac:dyDescent="0.25">
      <c r="B26" s="5" t="s">
        <v>3</v>
      </c>
      <c r="C26" s="2">
        <v>15140</v>
      </c>
      <c r="D26" s="10">
        <v>1024.81</v>
      </c>
      <c r="E26" s="3">
        <f t="shared" si="0"/>
        <v>0.77519667170953099</v>
      </c>
    </row>
    <row r="27" spans="2:5" x14ac:dyDescent="0.25">
      <c r="B27" s="5" t="s">
        <v>4</v>
      </c>
      <c r="C27" s="6">
        <v>408154</v>
      </c>
      <c r="D27" s="68">
        <v>632.26</v>
      </c>
      <c r="E27" s="81">
        <f t="shared" si="0"/>
        <v>0.47826021180030259</v>
      </c>
    </row>
    <row r="28" spans="2:5" x14ac:dyDescent="0.25">
      <c r="B28" s="5" t="s">
        <v>5</v>
      </c>
      <c r="C28" s="2">
        <v>221019</v>
      </c>
      <c r="D28" s="10">
        <v>455.81</v>
      </c>
      <c r="E28" s="3">
        <f t="shared" si="0"/>
        <v>0.34478819969742813</v>
      </c>
    </row>
    <row r="29" spans="2:5" x14ac:dyDescent="0.25">
      <c r="B29" s="5" t="s">
        <v>6</v>
      </c>
      <c r="C29" s="2">
        <v>93523</v>
      </c>
      <c r="D29" s="10">
        <v>767.87</v>
      </c>
      <c r="E29" s="3">
        <f t="shared" si="0"/>
        <v>0.58083963691376705</v>
      </c>
    </row>
    <row r="30" spans="2:5" x14ac:dyDescent="0.25">
      <c r="B30" s="5" t="s">
        <v>7</v>
      </c>
      <c r="C30" s="2">
        <v>93612</v>
      </c>
      <c r="D30" s="10">
        <v>913.36</v>
      </c>
      <c r="E30" s="3">
        <f t="shared" si="0"/>
        <v>0.69089258698941003</v>
      </c>
    </row>
    <row r="31" spans="2:5" x14ac:dyDescent="0.25">
      <c r="B31" s="85" t="s">
        <v>59</v>
      </c>
    </row>
    <row r="32" spans="2:5" x14ac:dyDescent="0.25">
      <c r="B32" s="85" t="s">
        <v>58</v>
      </c>
    </row>
    <row r="33" spans="2:4" ht="40.5" customHeight="1" x14ac:dyDescent="0.25">
      <c r="B33" s="95" t="s">
        <v>54</v>
      </c>
      <c r="C33" s="95"/>
      <c r="D33" s="72">
        <v>1322</v>
      </c>
    </row>
    <row r="34" spans="2:4" x14ac:dyDescent="0.25">
      <c r="D34" s="13" t="s">
        <v>48</v>
      </c>
    </row>
  </sheetData>
  <mergeCells count="2">
    <mergeCell ref="B2:E2"/>
    <mergeCell ref="B33:C33"/>
  </mergeCells>
  <conditionalFormatting sqref="E7:E26 E28:E3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{F7714449-60C9-47BE-8A1E-03D3274A4FEC}</x14:id>
        </ext>
      </extLst>
    </cfRule>
  </conditionalFormatting>
  <conditionalFormatting sqref="E7:E2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{1C26FD4B-D5DC-477D-BD63-199124BC6638}</x14:id>
        </ext>
      </extLst>
    </cfRule>
  </conditionalFormatting>
  <conditionalFormatting sqref="E28:E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{20BED7D4-F227-4D14-8CB9-C2AF6A1B097F}</x14:id>
        </ext>
      </extLst>
    </cfRule>
  </conditionalFormatting>
  <conditionalFormatting sqref="E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{C68C8855-CADF-4F41-8CFE-CAB2A20D3C0E}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714449-60C9-47BE-8A1E-03D3274A4F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 E28:E30</xm:sqref>
        </x14:conditionalFormatting>
        <x14:conditionalFormatting xmlns:xm="http://schemas.microsoft.com/office/excel/2006/main">
          <x14:cfRule type="dataBar" id="{1C26FD4B-D5DC-477D-BD63-199124BC66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E7:E26</xm:sqref>
        </x14:conditionalFormatting>
        <x14:conditionalFormatting xmlns:xm="http://schemas.microsoft.com/office/excel/2006/main">
          <x14:cfRule type="dataBar" id="{20BED7D4-F227-4D14-8CB9-C2AF6A1B0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E28:E30</xm:sqref>
        </x14:conditionalFormatting>
        <x14:conditionalFormatting xmlns:xm="http://schemas.microsoft.com/office/excel/2006/main">
          <x14:cfRule type="dataBar" id="{C68C8855-CADF-4F41-8CFE-CAB2A20D3C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6"/>
  <sheetViews>
    <sheetView workbookViewId="0"/>
  </sheetViews>
  <sheetFormatPr defaultRowHeight="15" x14ac:dyDescent="0.25"/>
  <cols>
    <col min="2" max="2" width="15.140625" customWidth="1"/>
    <col min="3" max="3" width="17.140625" customWidth="1"/>
    <col min="4" max="5" width="16.7109375" customWidth="1"/>
    <col min="7" max="7" width="11.5703125" bestFit="1" customWidth="1"/>
    <col min="8" max="8" width="9.5703125" bestFit="1" customWidth="1"/>
  </cols>
  <sheetData>
    <row r="2" spans="2:29" ht="68.25" customHeight="1" x14ac:dyDescent="0.25">
      <c r="B2" s="94" t="s">
        <v>17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listopad 2024. (isplata u studenome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rujan 2024.</v>
      </c>
    </row>
    <row r="7" spans="2:29" x14ac:dyDescent="0.25">
      <c r="B7" s="5" t="s">
        <v>10</v>
      </c>
      <c r="C7" s="2">
        <v>25878</v>
      </c>
      <c r="D7" s="10">
        <v>685.09</v>
      </c>
      <c r="E7" s="3">
        <f t="shared" ref="E7:E13" si="0">D7/$D$16</f>
        <v>0.51822239031770045</v>
      </c>
      <c r="G7" s="67"/>
      <c r="H7" s="1"/>
    </row>
    <row r="8" spans="2:29" x14ac:dyDescent="0.25">
      <c r="B8" s="5">
        <v>42</v>
      </c>
      <c r="C8" s="2">
        <v>10988</v>
      </c>
      <c r="D8" s="10">
        <v>713.32</v>
      </c>
      <c r="E8" s="3">
        <f t="shared" si="0"/>
        <v>0.53957639939485635</v>
      </c>
    </row>
    <row r="9" spans="2:29" x14ac:dyDescent="0.25">
      <c r="B9" s="5">
        <v>43</v>
      </c>
      <c r="C9" s="2">
        <v>6190</v>
      </c>
      <c r="D9" s="10">
        <v>745.66</v>
      </c>
      <c r="E9" s="3">
        <f t="shared" si="0"/>
        <v>0.56403933434190623</v>
      </c>
    </row>
    <row r="10" spans="2:29" x14ac:dyDescent="0.25">
      <c r="B10" s="5">
        <v>44</v>
      </c>
      <c r="C10" s="2">
        <v>3673</v>
      </c>
      <c r="D10" s="10">
        <v>777.77</v>
      </c>
      <c r="E10" s="3">
        <f t="shared" si="0"/>
        <v>0.58832829046898638</v>
      </c>
    </row>
    <row r="11" spans="2:29" x14ac:dyDescent="0.25">
      <c r="B11" s="5">
        <v>45</v>
      </c>
      <c r="C11" s="2">
        <v>2160</v>
      </c>
      <c r="D11" s="10">
        <v>802.17</v>
      </c>
      <c r="E11" s="3">
        <f t="shared" si="0"/>
        <v>0.60678517397881993</v>
      </c>
    </row>
    <row r="12" spans="2:29" x14ac:dyDescent="0.25">
      <c r="B12" s="5" t="s">
        <v>3</v>
      </c>
      <c r="C12" s="2">
        <v>1944</v>
      </c>
      <c r="D12" s="10">
        <v>820.01</v>
      </c>
      <c r="E12" s="3">
        <f t="shared" si="0"/>
        <v>0.62027987897125569</v>
      </c>
    </row>
    <row r="13" spans="2:29" x14ac:dyDescent="0.25">
      <c r="B13" s="5" t="s">
        <v>4</v>
      </c>
      <c r="C13" s="46">
        <v>50833</v>
      </c>
      <c r="D13" s="86">
        <v>715.4</v>
      </c>
      <c r="E13" s="81">
        <f t="shared" si="0"/>
        <v>0.54114977307110435</v>
      </c>
    </row>
    <row r="14" spans="2:29" x14ac:dyDescent="0.25">
      <c r="B14" s="85" t="s">
        <v>59</v>
      </c>
    </row>
    <row r="15" spans="2:29" x14ac:dyDescent="0.25">
      <c r="B15" s="85" t="s">
        <v>58</v>
      </c>
    </row>
    <row r="16" spans="2:29" ht="44.25" customHeight="1" x14ac:dyDescent="0.25">
      <c r="B16" s="95" t="str">
        <f>'starosna mirovina BMU'!B33:C33</f>
        <v>Prosječna mjesečna isplaćena netoplaća Republike Hrvatske za rujan 2024. u eurima (EUR) (izvor: DZS)</v>
      </c>
      <c r="C16" s="95"/>
      <c r="D16" s="47">
        <f>'starosna mirovina BMU'!D33</f>
        <v>1322</v>
      </c>
    </row>
  </sheetData>
  <mergeCells count="2">
    <mergeCell ref="B2:E2"/>
    <mergeCell ref="B16:C16"/>
  </mergeCells>
  <conditionalFormatting sqref="E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{44101019-AF21-40C0-AAE8-945475B6F634}</x14:id>
        </ext>
      </extLst>
    </cfRule>
  </conditionalFormatting>
  <conditionalFormatting sqref="E7:E12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{52E7E933-229F-4E7B-B9DF-D0F23A3615E3}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101019-AF21-40C0-AAE8-945475B6F6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52E7E933-229F-4E7B-B9DF-D0F23A3615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5.42578125" customWidth="1"/>
    <col min="4" max="5" width="16.7109375" customWidth="1"/>
  </cols>
  <sheetData>
    <row r="2" spans="2:29" ht="52.5" customHeight="1" x14ac:dyDescent="0.25">
      <c r="B2" s="96" t="s">
        <v>18</v>
      </c>
      <c r="C2" s="96"/>
      <c r="D2" s="96"/>
      <c r="E2" s="9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listopad 2024. (isplata u studenome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rujan 2024.</v>
      </c>
    </row>
    <row r="7" spans="2:29" x14ac:dyDescent="0.25">
      <c r="B7" s="5" t="s">
        <v>9</v>
      </c>
      <c r="C7" s="2">
        <v>17846</v>
      </c>
      <c r="D7" s="10">
        <v>373.22267174717018</v>
      </c>
      <c r="E7" s="3">
        <f t="shared" ref="E7:E30" si="0">D7/$D$33</f>
        <v>0.2823166957240319</v>
      </c>
    </row>
    <row r="8" spans="2:29" x14ac:dyDescent="0.25">
      <c r="B8" s="5" t="s">
        <v>1</v>
      </c>
      <c r="C8" s="2">
        <v>15026</v>
      </c>
      <c r="D8" s="10">
        <v>511.02</v>
      </c>
      <c r="E8" s="3">
        <f t="shared" si="0"/>
        <v>0.38655068078668681</v>
      </c>
      <c r="I8" s="79"/>
    </row>
    <row r="9" spans="2:29" x14ac:dyDescent="0.25">
      <c r="B9" s="5" t="s">
        <v>2</v>
      </c>
      <c r="C9" s="2">
        <v>16606</v>
      </c>
      <c r="D9" s="10">
        <v>601.63</v>
      </c>
      <c r="E9" s="3">
        <f t="shared" si="0"/>
        <v>0.45509077155824507</v>
      </c>
    </row>
    <row r="10" spans="2:29" x14ac:dyDescent="0.25">
      <c r="B10" s="5">
        <v>30</v>
      </c>
      <c r="C10" s="2">
        <v>3094</v>
      </c>
      <c r="D10" s="10">
        <v>641.94000000000005</v>
      </c>
      <c r="E10" s="3">
        <f t="shared" si="0"/>
        <v>0.48558245083207263</v>
      </c>
    </row>
    <row r="11" spans="2:29" x14ac:dyDescent="0.25">
      <c r="B11" s="5">
        <v>31</v>
      </c>
      <c r="C11" s="2">
        <v>2553</v>
      </c>
      <c r="D11" s="10">
        <v>648.87</v>
      </c>
      <c r="E11" s="3">
        <f t="shared" si="0"/>
        <v>0.49082450832072616</v>
      </c>
    </row>
    <row r="12" spans="2:29" x14ac:dyDescent="0.25">
      <c r="B12" s="5">
        <v>32</v>
      </c>
      <c r="C12" s="2">
        <v>2242</v>
      </c>
      <c r="D12" s="10">
        <v>657.1</v>
      </c>
      <c r="E12" s="3">
        <f t="shared" si="0"/>
        <v>0.49704992435703482</v>
      </c>
    </row>
    <row r="13" spans="2:29" x14ac:dyDescent="0.25">
      <c r="B13" s="5">
        <v>33</v>
      </c>
      <c r="C13" s="2">
        <v>1881</v>
      </c>
      <c r="D13" s="10">
        <v>677.11</v>
      </c>
      <c r="E13" s="3">
        <f t="shared" si="0"/>
        <v>0.51218608169440238</v>
      </c>
    </row>
    <row r="14" spans="2:29" x14ac:dyDescent="0.25">
      <c r="B14" s="5">
        <v>34</v>
      </c>
      <c r="C14" s="2">
        <v>1434</v>
      </c>
      <c r="D14" s="10">
        <v>670.68</v>
      </c>
      <c r="E14" s="3">
        <f t="shared" si="0"/>
        <v>0.50732223903176998</v>
      </c>
    </row>
    <row r="15" spans="2:29" x14ac:dyDescent="0.25">
      <c r="B15" s="5">
        <v>35</v>
      </c>
      <c r="C15" s="2">
        <v>1167</v>
      </c>
      <c r="D15" s="10">
        <v>665.48</v>
      </c>
      <c r="E15" s="3">
        <f t="shared" si="0"/>
        <v>0.50338880484114978</v>
      </c>
    </row>
    <row r="16" spans="2:29" x14ac:dyDescent="0.25">
      <c r="B16" s="5">
        <v>36</v>
      </c>
      <c r="C16" s="2">
        <v>868</v>
      </c>
      <c r="D16" s="10">
        <v>684.75</v>
      </c>
      <c r="E16" s="3">
        <f t="shared" si="0"/>
        <v>0.517965204236006</v>
      </c>
    </row>
    <row r="17" spans="2:10" x14ac:dyDescent="0.25">
      <c r="B17" s="5">
        <v>37</v>
      </c>
      <c r="C17" s="2">
        <v>642</v>
      </c>
      <c r="D17" s="10">
        <v>664.01</v>
      </c>
      <c r="E17" s="3">
        <f t="shared" si="0"/>
        <v>0.50227685325264748</v>
      </c>
    </row>
    <row r="18" spans="2:10" x14ac:dyDescent="0.25">
      <c r="B18" s="5">
        <v>38</v>
      </c>
      <c r="C18" s="2">
        <v>482</v>
      </c>
      <c r="D18" s="10">
        <v>693.02</v>
      </c>
      <c r="E18" s="3">
        <f t="shared" si="0"/>
        <v>0.52422087745839641</v>
      </c>
    </row>
    <row r="19" spans="2:10" x14ac:dyDescent="0.25">
      <c r="B19" s="5">
        <v>39</v>
      </c>
      <c r="C19" s="2">
        <v>288</v>
      </c>
      <c r="D19" s="10">
        <v>698.86</v>
      </c>
      <c r="E19" s="3">
        <f t="shared" si="0"/>
        <v>0.52863842662632377</v>
      </c>
    </row>
    <row r="20" spans="2:10" x14ac:dyDescent="0.25">
      <c r="B20" s="5">
        <v>40</v>
      </c>
      <c r="C20" s="2">
        <v>233</v>
      </c>
      <c r="D20" s="10">
        <v>678.95</v>
      </c>
      <c r="E20" s="3">
        <f t="shared" si="0"/>
        <v>0.51357791225416038</v>
      </c>
    </row>
    <row r="21" spans="2:10" x14ac:dyDescent="0.25">
      <c r="B21" s="5">
        <v>41</v>
      </c>
      <c r="C21" s="2">
        <v>122</v>
      </c>
      <c r="D21" s="10">
        <v>699.22</v>
      </c>
      <c r="E21" s="3">
        <f t="shared" si="0"/>
        <v>0.52891074130105897</v>
      </c>
    </row>
    <row r="22" spans="2:10" x14ac:dyDescent="0.25">
      <c r="B22" s="5">
        <v>42</v>
      </c>
      <c r="C22" s="2">
        <v>57</v>
      </c>
      <c r="D22" s="10">
        <v>724.93</v>
      </c>
      <c r="E22" s="3">
        <f t="shared" si="0"/>
        <v>0.54835854765506808</v>
      </c>
    </row>
    <row r="23" spans="2:10" x14ac:dyDescent="0.25">
      <c r="B23" s="5">
        <v>43</v>
      </c>
      <c r="C23" s="2">
        <v>43</v>
      </c>
      <c r="D23" s="10">
        <v>714.62</v>
      </c>
      <c r="E23" s="3">
        <f t="shared" si="0"/>
        <v>0.54055975794251132</v>
      </c>
    </row>
    <row r="24" spans="2:10" x14ac:dyDescent="0.25">
      <c r="B24" s="5">
        <v>44</v>
      </c>
      <c r="C24" s="2">
        <v>27</v>
      </c>
      <c r="D24" s="10">
        <v>743.05</v>
      </c>
      <c r="E24" s="3">
        <f t="shared" si="0"/>
        <v>0.56206505295007558</v>
      </c>
    </row>
    <row r="25" spans="2:10" x14ac:dyDescent="0.25">
      <c r="B25" s="5">
        <v>45</v>
      </c>
      <c r="C25" s="2">
        <v>13</v>
      </c>
      <c r="D25" s="10">
        <v>747.6</v>
      </c>
      <c r="E25" s="3">
        <f t="shared" si="0"/>
        <v>0.56550680786686836</v>
      </c>
    </row>
    <row r="26" spans="2:10" x14ac:dyDescent="0.25">
      <c r="B26" s="5" t="s">
        <v>3</v>
      </c>
      <c r="C26" s="2">
        <v>16</v>
      </c>
      <c r="D26" s="10">
        <v>766.92</v>
      </c>
      <c r="E26" s="3">
        <f t="shared" si="0"/>
        <v>0.58012102874432669</v>
      </c>
    </row>
    <row r="27" spans="2:10" x14ac:dyDescent="0.25">
      <c r="B27" s="5" t="s">
        <v>4</v>
      </c>
      <c r="C27" s="6">
        <v>64640</v>
      </c>
      <c r="D27" s="68">
        <v>531.74</v>
      </c>
      <c r="E27" s="81">
        <f t="shared" si="0"/>
        <v>0.40222390317700457</v>
      </c>
      <c r="J27" s="1"/>
    </row>
    <row r="28" spans="2:10" x14ac:dyDescent="0.25">
      <c r="B28" s="5" t="s">
        <v>5</v>
      </c>
      <c r="C28" s="2">
        <v>60682</v>
      </c>
      <c r="D28" s="10">
        <v>522.09</v>
      </c>
      <c r="E28" s="3">
        <f t="shared" si="0"/>
        <v>0.39492435703479578</v>
      </c>
    </row>
    <row r="29" spans="2:10" x14ac:dyDescent="0.25">
      <c r="B29" s="5" t="s">
        <v>6</v>
      </c>
      <c r="C29" s="2">
        <v>3447</v>
      </c>
      <c r="D29" s="10">
        <v>676.7</v>
      </c>
      <c r="E29" s="3">
        <f t="shared" si="0"/>
        <v>0.51187594553706506</v>
      </c>
    </row>
    <row r="30" spans="2:10" x14ac:dyDescent="0.25">
      <c r="B30" s="5" t="s">
        <v>7</v>
      </c>
      <c r="C30" s="2">
        <v>511</v>
      </c>
      <c r="D30" s="10">
        <v>699.81</v>
      </c>
      <c r="E30" s="3">
        <f t="shared" si="0"/>
        <v>0.5293570347957639</v>
      </c>
    </row>
    <row r="31" spans="2:10" x14ac:dyDescent="0.25">
      <c r="B31" s="85" t="s">
        <v>59</v>
      </c>
    </row>
    <row r="32" spans="2:10" x14ac:dyDescent="0.25">
      <c r="B32" s="85" t="s">
        <v>58</v>
      </c>
    </row>
    <row r="33" spans="2:4" ht="46.5" customHeight="1" x14ac:dyDescent="0.25">
      <c r="B33" s="95" t="str">
        <f>'starosna mirovina BMU'!B33:C33</f>
        <v>Prosječna mjesečna isplaćena netoplaća Republike Hrvatske za rujan 2024. u eurima (EUR) (izvor: DZS)</v>
      </c>
      <c r="C33" s="95"/>
      <c r="D33" s="47">
        <f>'starosna mirovina BMU'!D33</f>
        <v>1322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{1ED73458-5716-4A54-99D4-F957A34FA6A2}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D73458-5716-4A54-99D4-F957A34FA6A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140625" customWidth="1"/>
    <col min="4" max="5" width="16.7109375" customWidth="1"/>
  </cols>
  <sheetData>
    <row r="2" spans="2:29" ht="49.5" customHeight="1" x14ac:dyDescent="0.25">
      <c r="B2" s="94" t="s">
        <v>13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listopad 2024. (isplata u studenome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rujan 2024.</v>
      </c>
    </row>
    <row r="7" spans="2:29" x14ac:dyDescent="0.25">
      <c r="B7" s="5" t="s">
        <v>9</v>
      </c>
      <c r="C7" s="2">
        <v>1868</v>
      </c>
      <c r="D7" s="10">
        <v>442.29</v>
      </c>
      <c r="E7" s="3">
        <f t="shared" ref="E7:E30" si="0">D7/$D$33</f>
        <v>0.33456127080181547</v>
      </c>
    </row>
    <row r="8" spans="2:29" x14ac:dyDescent="0.25">
      <c r="B8" s="5" t="s">
        <v>1</v>
      </c>
      <c r="C8" s="2">
        <v>1</v>
      </c>
      <c r="D8" s="10">
        <v>452.09</v>
      </c>
      <c r="E8" s="3">
        <f t="shared" si="0"/>
        <v>0.34197428139183056</v>
      </c>
    </row>
    <row r="9" spans="2:29" x14ac:dyDescent="0.25">
      <c r="B9" s="5" t="s">
        <v>2</v>
      </c>
      <c r="C9" s="2">
        <v>4</v>
      </c>
      <c r="D9" s="10">
        <v>490.86</v>
      </c>
      <c r="E9" s="3">
        <f t="shared" si="0"/>
        <v>0.37130105900151289</v>
      </c>
    </row>
    <row r="10" spans="2:29" x14ac:dyDescent="0.25">
      <c r="B10" s="5">
        <v>30</v>
      </c>
      <c r="C10" s="2">
        <v>18004</v>
      </c>
      <c r="D10" s="10">
        <v>481.59</v>
      </c>
      <c r="E10" s="3">
        <f t="shared" si="0"/>
        <v>0.36428895612708018</v>
      </c>
    </row>
    <row r="11" spans="2:29" x14ac:dyDescent="0.25">
      <c r="B11" s="5">
        <v>31</v>
      </c>
      <c r="C11" s="2">
        <v>10233</v>
      </c>
      <c r="D11" s="10">
        <v>474.18</v>
      </c>
      <c r="E11" s="3">
        <f t="shared" si="0"/>
        <v>0.35868381240544628</v>
      </c>
    </row>
    <row r="12" spans="2:29" x14ac:dyDescent="0.25">
      <c r="B12" s="5">
        <v>32</v>
      </c>
      <c r="C12" s="2">
        <v>10997</v>
      </c>
      <c r="D12" s="10">
        <v>488.29</v>
      </c>
      <c r="E12" s="3">
        <f t="shared" si="0"/>
        <v>0.36935703479576398</v>
      </c>
    </row>
    <row r="13" spans="2:29" x14ac:dyDescent="0.25">
      <c r="B13" s="5">
        <v>33</v>
      </c>
      <c r="C13" s="2">
        <v>10272</v>
      </c>
      <c r="D13" s="10">
        <v>508.63</v>
      </c>
      <c r="E13" s="3">
        <f t="shared" si="0"/>
        <v>0.38474281391830562</v>
      </c>
    </row>
    <row r="14" spans="2:29" x14ac:dyDescent="0.25">
      <c r="B14" s="5">
        <v>34</v>
      </c>
      <c r="C14" s="2">
        <v>8345</v>
      </c>
      <c r="D14" s="10">
        <v>522.47</v>
      </c>
      <c r="E14" s="3">
        <f t="shared" si="0"/>
        <v>0.39521180030257186</v>
      </c>
    </row>
    <row r="15" spans="2:29" x14ac:dyDescent="0.25">
      <c r="B15" s="5">
        <v>35</v>
      </c>
      <c r="C15" s="2">
        <v>29194</v>
      </c>
      <c r="D15" s="10">
        <v>583.07000000000005</v>
      </c>
      <c r="E15" s="3">
        <f t="shared" si="0"/>
        <v>0.44105143721633894</v>
      </c>
    </row>
    <row r="16" spans="2:29" x14ac:dyDescent="0.25">
      <c r="B16" s="5">
        <v>36</v>
      </c>
      <c r="C16" s="2">
        <v>18637</v>
      </c>
      <c r="D16" s="10">
        <v>584.53</v>
      </c>
      <c r="E16" s="3">
        <f t="shared" si="0"/>
        <v>0.44215582450832069</v>
      </c>
    </row>
    <row r="17" spans="2:5" x14ac:dyDescent="0.25">
      <c r="B17" s="5">
        <v>37</v>
      </c>
      <c r="C17" s="2">
        <v>18193</v>
      </c>
      <c r="D17" s="10">
        <v>598.63</v>
      </c>
      <c r="E17" s="3">
        <f t="shared" si="0"/>
        <v>0.45282148260211802</v>
      </c>
    </row>
    <row r="18" spans="2:5" x14ac:dyDescent="0.25">
      <c r="B18" s="5">
        <v>38</v>
      </c>
      <c r="C18" s="2">
        <v>16893</v>
      </c>
      <c r="D18" s="10">
        <v>612.09</v>
      </c>
      <c r="E18" s="3">
        <f t="shared" si="0"/>
        <v>0.46300302571860819</v>
      </c>
    </row>
    <row r="19" spans="2:5" x14ac:dyDescent="0.25">
      <c r="B19" s="5">
        <v>39</v>
      </c>
      <c r="C19" s="2">
        <v>13951</v>
      </c>
      <c r="D19" s="10">
        <v>636.79</v>
      </c>
      <c r="E19" s="3">
        <f t="shared" si="0"/>
        <v>0.48168683812405444</v>
      </c>
    </row>
    <row r="20" spans="2:5" x14ac:dyDescent="0.25">
      <c r="B20" s="5">
        <v>40</v>
      </c>
      <c r="C20" s="2">
        <v>11066</v>
      </c>
      <c r="D20" s="10">
        <v>660.45</v>
      </c>
      <c r="E20" s="3">
        <f t="shared" si="0"/>
        <v>0.49958396369137675</v>
      </c>
    </row>
    <row r="21" spans="2:5" x14ac:dyDescent="0.25">
      <c r="B21" s="5">
        <v>41</v>
      </c>
      <c r="C21" s="2">
        <v>4712</v>
      </c>
      <c r="D21" s="10">
        <v>681.97</v>
      </c>
      <c r="E21" s="3">
        <f t="shared" si="0"/>
        <v>0.51586232980332836</v>
      </c>
    </row>
    <row r="22" spans="2:5" x14ac:dyDescent="0.25">
      <c r="B22" s="5">
        <v>42</v>
      </c>
      <c r="C22" s="2">
        <v>2245</v>
      </c>
      <c r="D22" s="10">
        <v>714.23</v>
      </c>
      <c r="E22" s="3">
        <f t="shared" si="0"/>
        <v>0.54026475037821486</v>
      </c>
    </row>
    <row r="23" spans="2:5" x14ac:dyDescent="0.25">
      <c r="B23" s="5">
        <v>43</v>
      </c>
      <c r="C23" s="2">
        <v>1214</v>
      </c>
      <c r="D23" s="10">
        <v>740.78</v>
      </c>
      <c r="E23" s="3">
        <f t="shared" si="0"/>
        <v>0.5603479576399395</v>
      </c>
    </row>
    <row r="24" spans="2:5" x14ac:dyDescent="0.25">
      <c r="B24" s="5">
        <v>44</v>
      </c>
      <c r="C24" s="2">
        <v>652</v>
      </c>
      <c r="D24" s="10">
        <v>769.58</v>
      </c>
      <c r="E24" s="3">
        <f t="shared" si="0"/>
        <v>0.58213313161875946</v>
      </c>
    </row>
    <row r="25" spans="2:5" x14ac:dyDescent="0.25">
      <c r="B25" s="5">
        <v>45</v>
      </c>
      <c r="C25" s="2">
        <v>286</v>
      </c>
      <c r="D25" s="10">
        <v>776.4</v>
      </c>
      <c r="E25" s="3">
        <f t="shared" si="0"/>
        <v>0.58729198184568832</v>
      </c>
    </row>
    <row r="26" spans="2:5" x14ac:dyDescent="0.25">
      <c r="B26" s="5" t="s">
        <v>3</v>
      </c>
      <c r="C26" s="2">
        <v>190</v>
      </c>
      <c r="D26" s="10">
        <v>806.5</v>
      </c>
      <c r="E26" s="3">
        <f t="shared" si="0"/>
        <v>0.61006051437216335</v>
      </c>
    </row>
    <row r="27" spans="2:5" x14ac:dyDescent="0.25">
      <c r="B27" s="5" t="s">
        <v>4</v>
      </c>
      <c r="C27" s="6">
        <v>176957</v>
      </c>
      <c r="D27" s="68">
        <v>572.11</v>
      </c>
      <c r="E27" s="81">
        <f t="shared" si="0"/>
        <v>0.43276096822995463</v>
      </c>
    </row>
    <row r="28" spans="2:5" x14ac:dyDescent="0.25">
      <c r="B28" s="5" t="s">
        <v>5</v>
      </c>
      <c r="C28" s="2">
        <v>59724</v>
      </c>
      <c r="D28" s="10">
        <v>490.69</v>
      </c>
      <c r="E28" s="3">
        <f t="shared" si="0"/>
        <v>0.37117246596066567</v>
      </c>
    </row>
    <row r="29" spans="2:5" x14ac:dyDescent="0.25">
      <c r="B29" s="5" t="s">
        <v>6</v>
      </c>
      <c r="C29" s="2">
        <v>96868</v>
      </c>
      <c r="D29" s="10">
        <v>599.07000000000005</v>
      </c>
      <c r="E29" s="3">
        <f t="shared" si="0"/>
        <v>0.45315431164901671</v>
      </c>
    </row>
    <row r="30" spans="2:5" x14ac:dyDescent="0.25">
      <c r="B30" s="5" t="s">
        <v>7</v>
      </c>
      <c r="C30" s="2">
        <v>20365</v>
      </c>
      <c r="D30" s="10">
        <v>682.63</v>
      </c>
      <c r="E30" s="3">
        <f t="shared" si="0"/>
        <v>0.51636157337367627</v>
      </c>
    </row>
    <row r="31" spans="2:5" x14ac:dyDescent="0.25">
      <c r="B31" s="85" t="s">
        <v>59</v>
      </c>
    </row>
    <row r="32" spans="2:5" x14ac:dyDescent="0.25">
      <c r="B32" s="85" t="s">
        <v>58</v>
      </c>
    </row>
    <row r="33" spans="2:4" ht="51.75" customHeight="1" x14ac:dyDescent="0.25">
      <c r="B33" s="95" t="str">
        <f>'starosna mirovina BMU'!B33:C33</f>
        <v>Prosječna mjesečna isplaćena netoplaća Republike Hrvatske za rujan 2024. u eurima (EUR) (izvor: DZS)</v>
      </c>
      <c r="C33" s="95"/>
      <c r="D33" s="47">
        <f>'starosna mirovina BMU'!D33</f>
        <v>1322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{7881B877-B836-466F-848E-68AA4EA6FB17}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81B877-B836-466F-848E-68AA4EA6FB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5" width="16.7109375" customWidth="1"/>
  </cols>
  <sheetData>
    <row r="2" spans="2:29" ht="57.75" customHeight="1" x14ac:dyDescent="0.25">
      <c r="B2" s="96" t="s">
        <v>19</v>
      </c>
      <c r="C2" s="96"/>
      <c r="D2" s="96"/>
      <c r="E2" s="96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5" spans="2:29" x14ac:dyDescent="0.25">
      <c r="B5" t="str">
        <f>'starosna mirovina BMU'!B5</f>
        <v>za listopad 2024. (isplata u studenome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rujan 2024.</v>
      </c>
    </row>
    <row r="7" spans="2:29" x14ac:dyDescent="0.25">
      <c r="B7" s="5" t="s">
        <v>9</v>
      </c>
      <c r="C7" s="2">
        <v>0</v>
      </c>
      <c r="D7" s="10">
        <v>0</v>
      </c>
      <c r="E7" s="3">
        <f t="shared" ref="E7:E30" si="0">D7/$D$33</f>
        <v>0</v>
      </c>
    </row>
    <row r="8" spans="2:29" x14ac:dyDescent="0.25">
      <c r="B8" s="5" t="s">
        <v>1</v>
      </c>
      <c r="C8" s="2">
        <v>0</v>
      </c>
      <c r="D8" s="10">
        <v>0</v>
      </c>
      <c r="E8" s="3">
        <f t="shared" si="0"/>
        <v>0</v>
      </c>
    </row>
    <row r="9" spans="2:29" x14ac:dyDescent="0.25">
      <c r="B9" s="5" t="s">
        <v>2</v>
      </c>
      <c r="C9" s="2">
        <v>1</v>
      </c>
      <c r="D9" s="10">
        <v>542.75</v>
      </c>
      <c r="E9" s="3">
        <f t="shared" si="0"/>
        <v>0.41055219364599094</v>
      </c>
    </row>
    <row r="10" spans="2:29" x14ac:dyDescent="0.25">
      <c r="B10" s="5">
        <v>30</v>
      </c>
      <c r="C10" s="2">
        <v>0</v>
      </c>
      <c r="D10" s="10">
        <v>0</v>
      </c>
      <c r="E10" s="3">
        <f t="shared" si="0"/>
        <v>0</v>
      </c>
    </row>
    <row r="11" spans="2:29" x14ac:dyDescent="0.25">
      <c r="B11" s="5">
        <v>31</v>
      </c>
      <c r="C11" s="2">
        <v>13</v>
      </c>
      <c r="D11" s="10">
        <v>463.22</v>
      </c>
      <c r="E11" s="3">
        <f t="shared" si="0"/>
        <v>0.35039334341906203</v>
      </c>
    </row>
    <row r="12" spans="2:29" x14ac:dyDescent="0.25">
      <c r="B12" s="5">
        <v>32</v>
      </c>
      <c r="C12" s="2">
        <v>46</v>
      </c>
      <c r="D12" s="10">
        <v>477.49</v>
      </c>
      <c r="E12" s="3">
        <f t="shared" si="0"/>
        <v>0.36118759455370653</v>
      </c>
    </row>
    <row r="13" spans="2:29" x14ac:dyDescent="0.25">
      <c r="B13" s="5">
        <v>33</v>
      </c>
      <c r="C13" s="2">
        <v>40</v>
      </c>
      <c r="D13" s="10">
        <v>476.63</v>
      </c>
      <c r="E13" s="3">
        <f t="shared" si="0"/>
        <v>0.36053706505295008</v>
      </c>
    </row>
    <row r="14" spans="2:29" x14ac:dyDescent="0.25">
      <c r="B14" s="5">
        <v>34</v>
      </c>
      <c r="C14" s="2">
        <v>21</v>
      </c>
      <c r="D14" s="10">
        <v>502.34</v>
      </c>
      <c r="E14" s="3">
        <f t="shared" si="0"/>
        <v>0.37998487140695913</v>
      </c>
    </row>
    <row r="15" spans="2:29" x14ac:dyDescent="0.25">
      <c r="B15" s="5">
        <v>35</v>
      </c>
      <c r="C15" s="2">
        <v>93</v>
      </c>
      <c r="D15" s="10">
        <v>585.9</v>
      </c>
      <c r="E15" s="3">
        <f t="shared" si="0"/>
        <v>0.44319213313161876</v>
      </c>
    </row>
    <row r="16" spans="2:29" x14ac:dyDescent="0.25">
      <c r="B16" s="5">
        <v>36</v>
      </c>
      <c r="C16" s="2">
        <v>56</v>
      </c>
      <c r="D16" s="10">
        <v>580.62</v>
      </c>
      <c r="E16" s="3">
        <f t="shared" si="0"/>
        <v>0.43919818456883508</v>
      </c>
    </row>
    <row r="17" spans="2:5" x14ac:dyDescent="0.25">
      <c r="B17" s="5">
        <v>37</v>
      </c>
      <c r="C17" s="2">
        <v>49</v>
      </c>
      <c r="D17" s="10">
        <v>590.63</v>
      </c>
      <c r="E17" s="3">
        <f t="shared" si="0"/>
        <v>0.44677004538577914</v>
      </c>
    </row>
    <row r="18" spans="2:5" x14ac:dyDescent="0.25">
      <c r="B18" s="5">
        <v>38</v>
      </c>
      <c r="C18" s="2">
        <v>26</v>
      </c>
      <c r="D18" s="10">
        <v>638.13</v>
      </c>
      <c r="E18" s="3">
        <f t="shared" si="0"/>
        <v>0.4827004538577912</v>
      </c>
    </row>
    <row r="19" spans="2:5" x14ac:dyDescent="0.25">
      <c r="B19" s="5">
        <v>39</v>
      </c>
      <c r="C19" s="2">
        <v>19</v>
      </c>
      <c r="D19" s="10">
        <v>644.73</v>
      </c>
      <c r="E19" s="3">
        <f t="shared" si="0"/>
        <v>0.48769288956127083</v>
      </c>
    </row>
    <row r="20" spans="2:5" x14ac:dyDescent="0.25">
      <c r="B20" s="5">
        <v>40</v>
      </c>
      <c r="C20" s="2">
        <v>10</v>
      </c>
      <c r="D20" s="10">
        <v>691.88</v>
      </c>
      <c r="E20" s="3">
        <f t="shared" si="0"/>
        <v>0.52335854765506806</v>
      </c>
    </row>
    <row r="21" spans="2:5" x14ac:dyDescent="0.25">
      <c r="B21" s="5">
        <v>41</v>
      </c>
      <c r="C21" s="2">
        <v>3</v>
      </c>
      <c r="D21" s="10">
        <v>722.51</v>
      </c>
      <c r="E21" s="3">
        <f t="shared" si="0"/>
        <v>0.54652798789712553</v>
      </c>
    </row>
    <row r="22" spans="2:5" x14ac:dyDescent="0.25">
      <c r="B22" s="5">
        <v>42</v>
      </c>
      <c r="C22" s="2">
        <v>4</v>
      </c>
      <c r="D22" s="10">
        <v>719.58</v>
      </c>
      <c r="E22" s="3">
        <f t="shared" si="0"/>
        <v>0.54431164901664153</v>
      </c>
    </row>
    <row r="23" spans="2:5" x14ac:dyDescent="0.25">
      <c r="B23" s="5">
        <v>43</v>
      </c>
      <c r="C23" s="2">
        <v>2</v>
      </c>
      <c r="D23" s="10">
        <v>812.91</v>
      </c>
      <c r="E23" s="3">
        <f t="shared" si="0"/>
        <v>0.61490922844175488</v>
      </c>
    </row>
    <row r="24" spans="2:5" x14ac:dyDescent="0.25">
      <c r="B24" s="5">
        <v>44</v>
      </c>
      <c r="C24" s="2">
        <v>0</v>
      </c>
      <c r="D24" s="10">
        <v>0</v>
      </c>
      <c r="E24" s="3">
        <f t="shared" si="0"/>
        <v>0</v>
      </c>
    </row>
    <row r="25" spans="2:5" x14ac:dyDescent="0.25">
      <c r="B25" s="5">
        <v>45</v>
      </c>
      <c r="C25" s="2">
        <v>0</v>
      </c>
      <c r="D25" s="10">
        <v>0</v>
      </c>
      <c r="E25" s="3">
        <f t="shared" si="0"/>
        <v>0</v>
      </c>
    </row>
    <row r="26" spans="2:5" x14ac:dyDescent="0.25">
      <c r="B26" s="5" t="s">
        <v>3</v>
      </c>
      <c r="C26" s="2">
        <v>0</v>
      </c>
      <c r="D26" s="10">
        <v>0</v>
      </c>
      <c r="E26" s="3">
        <f t="shared" si="0"/>
        <v>0</v>
      </c>
    </row>
    <row r="27" spans="2:5" x14ac:dyDescent="0.25">
      <c r="B27" s="5" t="s">
        <v>4</v>
      </c>
      <c r="C27" s="6">
        <v>383</v>
      </c>
      <c r="D27" s="68">
        <v>565.32000000000005</v>
      </c>
      <c r="E27" s="81">
        <f t="shared" si="0"/>
        <v>0.42762481089258703</v>
      </c>
    </row>
    <row r="28" spans="2:5" x14ac:dyDescent="0.25">
      <c r="B28" s="5" t="s">
        <v>5</v>
      </c>
      <c r="C28" s="2">
        <v>121</v>
      </c>
      <c r="D28" s="10">
        <v>480.52</v>
      </c>
      <c r="E28" s="3">
        <f t="shared" si="0"/>
        <v>0.36347957639939482</v>
      </c>
    </row>
    <row r="29" spans="2:5" x14ac:dyDescent="0.25">
      <c r="B29" s="5" t="s">
        <v>6</v>
      </c>
      <c r="C29" s="2">
        <v>243</v>
      </c>
      <c r="D29" s="10">
        <v>595.83000000000004</v>
      </c>
      <c r="E29" s="3">
        <f t="shared" si="0"/>
        <v>0.45070347957639945</v>
      </c>
    </row>
    <row r="30" spans="2:5" x14ac:dyDescent="0.25">
      <c r="B30" s="5" t="s">
        <v>7</v>
      </c>
      <c r="C30" s="2">
        <v>19</v>
      </c>
      <c r="D30" s="10">
        <v>715.29</v>
      </c>
      <c r="E30" s="3">
        <f t="shared" si="0"/>
        <v>0.54106656580937973</v>
      </c>
    </row>
    <row r="31" spans="2:5" x14ac:dyDescent="0.25">
      <c r="B31" s="85" t="s">
        <v>59</v>
      </c>
    </row>
    <row r="32" spans="2:5" x14ac:dyDescent="0.25">
      <c r="B32" s="85" t="s">
        <v>58</v>
      </c>
    </row>
    <row r="33" spans="2:4" ht="48" customHeight="1" x14ac:dyDescent="0.25">
      <c r="B33" s="95" t="str">
        <f>'starosna mirovina BMU'!B33:C33</f>
        <v>Prosječna mjesečna isplaćena netoplaća Republike Hrvatske za rujan 2024. u eurima (EUR) (izvor: DZS)</v>
      </c>
      <c r="C33" s="95"/>
      <c r="D33" s="47">
        <f>'starosna mirovina BMU'!D33</f>
        <v>1322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{3DB55979-8B77-4158-8C4C-29F0848DDEF3}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B55979-8B77-4158-8C4C-29F0848DDE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7.7109375" customWidth="1"/>
    <col min="4" max="5" width="16.7109375" customWidth="1"/>
  </cols>
  <sheetData>
    <row r="2" spans="2:29" ht="50.25" customHeight="1" x14ac:dyDescent="0.25">
      <c r="B2" s="94" t="s">
        <v>14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2:29" ht="26.25" customHeight="1" x14ac:dyDescent="0.25"/>
    <row r="5" spans="2:29" x14ac:dyDescent="0.25">
      <c r="B5" t="str">
        <f>'starosna mirovina BMU'!B5</f>
        <v>za listopad 2024. (isplata u studenome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rujan 2024.</v>
      </c>
    </row>
    <row r="7" spans="2:29" x14ac:dyDescent="0.25">
      <c r="B7" s="5" t="s">
        <v>9</v>
      </c>
      <c r="C7" s="2">
        <v>80317</v>
      </c>
      <c r="D7" s="10">
        <v>323.0470748409428</v>
      </c>
      <c r="E7" s="3">
        <f t="shared" ref="E7:E30" si="0">D7/$D$33</f>
        <v>0.24436238641523661</v>
      </c>
    </row>
    <row r="8" spans="2:29" x14ac:dyDescent="0.25">
      <c r="B8" s="5" t="s">
        <v>1</v>
      </c>
      <c r="C8" s="2">
        <v>61728</v>
      </c>
      <c r="D8" s="10">
        <v>408.34</v>
      </c>
      <c r="E8" s="3">
        <f t="shared" si="0"/>
        <v>0.30888048411497726</v>
      </c>
    </row>
    <row r="9" spans="2:29" x14ac:dyDescent="0.25">
      <c r="B9" s="5" t="s">
        <v>2</v>
      </c>
      <c r="C9" s="2">
        <v>66011</v>
      </c>
      <c r="D9" s="10">
        <v>513.66</v>
      </c>
      <c r="E9" s="3">
        <f t="shared" si="0"/>
        <v>0.38854765506807865</v>
      </c>
    </row>
    <row r="10" spans="2:29" x14ac:dyDescent="0.25">
      <c r="B10" s="5">
        <v>30</v>
      </c>
      <c r="C10" s="2">
        <v>41656</v>
      </c>
      <c r="D10" s="10">
        <v>553.36</v>
      </c>
      <c r="E10" s="3">
        <f t="shared" si="0"/>
        <v>0.41857791225416036</v>
      </c>
    </row>
    <row r="11" spans="2:29" x14ac:dyDescent="0.25">
      <c r="B11" s="5">
        <v>31</v>
      </c>
      <c r="C11" s="2">
        <v>25641</v>
      </c>
      <c r="D11" s="10">
        <v>566.6</v>
      </c>
      <c r="E11" s="3">
        <f t="shared" si="0"/>
        <v>0.42859304084720123</v>
      </c>
    </row>
    <row r="12" spans="2:29" x14ac:dyDescent="0.25">
      <c r="B12" s="5">
        <v>32</v>
      </c>
      <c r="C12" s="2">
        <v>25355</v>
      </c>
      <c r="D12" s="10">
        <v>572.78</v>
      </c>
      <c r="E12" s="3">
        <f t="shared" si="0"/>
        <v>0.43326777609682299</v>
      </c>
    </row>
    <row r="13" spans="2:29" x14ac:dyDescent="0.25">
      <c r="B13" s="5">
        <v>33</v>
      </c>
      <c r="C13" s="2">
        <v>22793</v>
      </c>
      <c r="D13" s="10">
        <v>592.24</v>
      </c>
      <c r="E13" s="3">
        <f t="shared" si="0"/>
        <v>0.4479878971255673</v>
      </c>
    </row>
    <row r="14" spans="2:29" x14ac:dyDescent="0.25">
      <c r="B14" s="5">
        <v>34</v>
      </c>
      <c r="C14" s="2">
        <v>18213</v>
      </c>
      <c r="D14" s="10">
        <v>616.08000000000004</v>
      </c>
      <c r="E14" s="3">
        <f t="shared" si="0"/>
        <v>0.46602118003025722</v>
      </c>
    </row>
    <row r="15" spans="2:29" x14ac:dyDescent="0.25">
      <c r="B15" s="5">
        <v>35</v>
      </c>
      <c r="C15" s="2">
        <v>73188</v>
      </c>
      <c r="D15" s="10">
        <v>658.59</v>
      </c>
      <c r="E15" s="3">
        <f t="shared" si="0"/>
        <v>0.49817700453857794</v>
      </c>
    </row>
    <row r="16" spans="2:29" x14ac:dyDescent="0.25">
      <c r="B16" s="5">
        <v>36</v>
      </c>
      <c r="C16" s="2">
        <v>33757</v>
      </c>
      <c r="D16" s="10">
        <v>658.83</v>
      </c>
      <c r="E16" s="3">
        <f t="shared" si="0"/>
        <v>0.4983585476550681</v>
      </c>
    </row>
    <row r="17" spans="2:5" x14ac:dyDescent="0.25">
      <c r="B17" s="5">
        <v>37</v>
      </c>
      <c r="C17" s="2">
        <v>31462</v>
      </c>
      <c r="D17" s="10">
        <v>679.23</v>
      </c>
      <c r="E17" s="3">
        <f t="shared" si="0"/>
        <v>0.51378971255673223</v>
      </c>
    </row>
    <row r="18" spans="2:5" x14ac:dyDescent="0.25">
      <c r="B18" s="5">
        <v>38</v>
      </c>
      <c r="C18" s="2">
        <v>29635</v>
      </c>
      <c r="D18" s="10">
        <v>707.9</v>
      </c>
      <c r="E18" s="3">
        <f t="shared" si="0"/>
        <v>0.5354765506807867</v>
      </c>
    </row>
    <row r="19" spans="2:5" x14ac:dyDescent="0.25">
      <c r="B19" s="5">
        <v>39</v>
      </c>
      <c r="C19" s="2">
        <v>26071</v>
      </c>
      <c r="D19" s="10">
        <v>750.07</v>
      </c>
      <c r="E19" s="3">
        <f t="shared" si="0"/>
        <v>0.56737518910741302</v>
      </c>
    </row>
    <row r="20" spans="2:5" x14ac:dyDescent="0.25">
      <c r="B20" s="5">
        <v>40</v>
      </c>
      <c r="C20" s="2">
        <v>38346</v>
      </c>
      <c r="D20" s="10">
        <v>808.38</v>
      </c>
      <c r="E20" s="3">
        <f t="shared" si="0"/>
        <v>0.61148260211800298</v>
      </c>
    </row>
    <row r="21" spans="2:5" x14ac:dyDescent="0.25">
      <c r="B21" s="5">
        <v>41</v>
      </c>
      <c r="C21" s="2">
        <v>44491</v>
      </c>
      <c r="D21" s="10">
        <v>750.36</v>
      </c>
      <c r="E21" s="3">
        <f t="shared" si="0"/>
        <v>0.56759455370650536</v>
      </c>
    </row>
    <row r="22" spans="2:5" x14ac:dyDescent="0.25">
      <c r="B22" s="5">
        <v>42</v>
      </c>
      <c r="C22" s="2">
        <v>24113</v>
      </c>
      <c r="D22" s="10">
        <v>796.44</v>
      </c>
      <c r="E22" s="3">
        <f t="shared" si="0"/>
        <v>0.60245083207261729</v>
      </c>
    </row>
    <row r="23" spans="2:5" x14ac:dyDescent="0.25">
      <c r="B23" s="5">
        <v>43</v>
      </c>
      <c r="C23" s="2">
        <v>17347</v>
      </c>
      <c r="D23" s="10">
        <v>832.42</v>
      </c>
      <c r="E23" s="3">
        <f t="shared" si="0"/>
        <v>0.62966717095310132</v>
      </c>
    </row>
    <row r="24" spans="2:5" x14ac:dyDescent="0.25">
      <c r="B24" s="5">
        <v>44</v>
      </c>
      <c r="C24" s="2">
        <v>12954</v>
      </c>
      <c r="D24" s="10">
        <v>868.61</v>
      </c>
      <c r="E24" s="3">
        <f t="shared" si="0"/>
        <v>0.65704236006051442</v>
      </c>
    </row>
    <row r="25" spans="2:5" x14ac:dyDescent="0.25">
      <c r="B25" s="5">
        <v>45</v>
      </c>
      <c r="C25" s="2">
        <v>10599</v>
      </c>
      <c r="D25" s="10">
        <v>893.55</v>
      </c>
      <c r="E25" s="3">
        <f t="shared" si="0"/>
        <v>0.67590771558245077</v>
      </c>
    </row>
    <row r="26" spans="2:5" x14ac:dyDescent="0.25">
      <c r="B26" s="5" t="s">
        <v>3</v>
      </c>
      <c r="C26" s="2">
        <v>17290</v>
      </c>
      <c r="D26" s="10">
        <v>999.15</v>
      </c>
      <c r="E26" s="3">
        <f t="shared" si="0"/>
        <v>0.755786686838124</v>
      </c>
    </row>
    <row r="27" spans="2:5" x14ac:dyDescent="0.25">
      <c r="B27" s="5" t="s">
        <v>4</v>
      </c>
      <c r="C27" s="6">
        <v>700967</v>
      </c>
      <c r="D27" s="68">
        <v>613.79999999999995</v>
      </c>
      <c r="E27" s="81">
        <f t="shared" si="0"/>
        <v>0.46429652042360059</v>
      </c>
    </row>
    <row r="28" spans="2:5" x14ac:dyDescent="0.25">
      <c r="B28" s="5" t="s">
        <v>5</v>
      </c>
      <c r="C28" s="2">
        <v>341714</v>
      </c>
      <c r="D28" s="10">
        <v>473.73</v>
      </c>
      <c r="E28" s="3">
        <f t="shared" si="0"/>
        <v>0.35834341906202727</v>
      </c>
    </row>
    <row r="29" spans="2:5" x14ac:dyDescent="0.25">
      <c r="B29" s="5" t="s">
        <v>6</v>
      </c>
      <c r="C29" s="2">
        <v>194113</v>
      </c>
      <c r="D29" s="10">
        <v>681.79</v>
      </c>
      <c r="E29" s="3">
        <f t="shared" si="0"/>
        <v>0.51572617246596064</v>
      </c>
    </row>
    <row r="30" spans="2:5" x14ac:dyDescent="0.25">
      <c r="B30" s="5" t="s">
        <v>7</v>
      </c>
      <c r="C30" s="2">
        <v>165140</v>
      </c>
      <c r="D30" s="10">
        <v>823.69</v>
      </c>
      <c r="E30" s="3">
        <f t="shared" si="0"/>
        <v>0.62306354009077158</v>
      </c>
    </row>
    <row r="31" spans="2:5" x14ac:dyDescent="0.25">
      <c r="B31" s="85" t="s">
        <v>59</v>
      </c>
    </row>
    <row r="32" spans="2:5" x14ac:dyDescent="0.25">
      <c r="B32" s="85" t="s">
        <v>58</v>
      </c>
    </row>
    <row r="33" spans="2:4" ht="45.75" customHeight="1" x14ac:dyDescent="0.25">
      <c r="B33" s="95" t="str">
        <f>'starosna mirovina BMU'!B33:C33</f>
        <v>Prosječna mjesečna isplaćena netoplaća Republike Hrvatske za rujan 2024. u eurima (EUR) (izvor: DZS)</v>
      </c>
      <c r="C33" s="95"/>
      <c r="D33" s="47">
        <f>'starosna mirovina BMU'!D33</f>
        <v>1322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{891DE951-73B4-4BE3-A51D-5EBAF9AE1DEA}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1DE951-73B4-4BE3-A51D-5EBAF9AE1D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3"/>
  <sheetViews>
    <sheetView workbookViewId="0"/>
  </sheetViews>
  <sheetFormatPr defaultRowHeight="15" x14ac:dyDescent="0.25"/>
  <cols>
    <col min="2" max="2" width="15.140625" customWidth="1"/>
    <col min="3" max="3" width="16.28515625" customWidth="1"/>
    <col min="4" max="5" width="16.7109375" customWidth="1"/>
  </cols>
  <sheetData>
    <row r="2" spans="2:29" ht="46.5" customHeight="1" x14ac:dyDescent="0.25">
      <c r="B2" s="97" t="s">
        <v>15</v>
      </c>
      <c r="C2" s="97"/>
      <c r="D2" s="97"/>
      <c r="E2" s="9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5" spans="2:29" x14ac:dyDescent="0.25">
      <c r="B5" t="str">
        <f>'starosna mirovina BMU'!B5</f>
        <v>za listopad 2024. (isplata u studenome 2024.)</v>
      </c>
    </row>
    <row r="6" spans="2:29" ht="36" x14ac:dyDescent="0.25">
      <c r="B6" s="4" t="s">
        <v>11</v>
      </c>
      <c r="C6" s="4" t="s">
        <v>0</v>
      </c>
      <c r="D6" s="4" t="s">
        <v>8</v>
      </c>
      <c r="E6" s="4" t="str">
        <f>'starosna mirovina BMU'!E6</f>
        <v>udio u prosječnoj netoplaći za rujan 2024.</v>
      </c>
    </row>
    <row r="7" spans="2:29" x14ac:dyDescent="0.25">
      <c r="B7" s="5" t="s">
        <v>9</v>
      </c>
      <c r="C7" s="2">
        <v>34483</v>
      </c>
      <c r="D7" s="10">
        <v>343.57253922222543</v>
      </c>
      <c r="E7" s="3">
        <f t="shared" ref="E7:E30" si="0">D7/$D$33</f>
        <v>0.25988845629517809</v>
      </c>
    </row>
    <row r="8" spans="2:29" x14ac:dyDescent="0.25">
      <c r="B8" s="5" t="s">
        <v>1</v>
      </c>
      <c r="C8" s="2">
        <v>17521</v>
      </c>
      <c r="D8" s="10">
        <v>416.66</v>
      </c>
      <c r="E8" s="3">
        <f t="shared" si="0"/>
        <v>0.31517397881996978</v>
      </c>
      <c r="I8" s="1"/>
    </row>
    <row r="9" spans="2:29" x14ac:dyDescent="0.25">
      <c r="B9" s="5" t="s">
        <v>2</v>
      </c>
      <c r="C9" s="2">
        <v>17566</v>
      </c>
      <c r="D9" s="10">
        <v>465.8</v>
      </c>
      <c r="E9" s="3">
        <f t="shared" si="0"/>
        <v>0.35234493192133132</v>
      </c>
    </row>
    <row r="10" spans="2:29" x14ac:dyDescent="0.25">
      <c r="B10" s="5">
        <v>30</v>
      </c>
      <c r="C10" s="2">
        <v>2990</v>
      </c>
      <c r="D10" s="10">
        <v>500.76</v>
      </c>
      <c r="E10" s="3">
        <f t="shared" si="0"/>
        <v>0.37878971255673222</v>
      </c>
    </row>
    <row r="11" spans="2:29" x14ac:dyDescent="0.25">
      <c r="B11" s="5">
        <v>31</v>
      </c>
      <c r="C11" s="2">
        <v>2466</v>
      </c>
      <c r="D11" s="10">
        <v>505.97</v>
      </c>
      <c r="E11" s="3">
        <f t="shared" si="0"/>
        <v>0.38273071104387296</v>
      </c>
    </row>
    <row r="12" spans="2:29" x14ac:dyDescent="0.25">
      <c r="B12" s="5">
        <v>32</v>
      </c>
      <c r="C12" s="2">
        <v>2145</v>
      </c>
      <c r="D12" s="10">
        <v>520.20000000000005</v>
      </c>
      <c r="E12" s="3">
        <f t="shared" si="0"/>
        <v>0.39349470499243572</v>
      </c>
    </row>
    <row r="13" spans="2:29" x14ac:dyDescent="0.25">
      <c r="B13" s="5">
        <v>33</v>
      </c>
      <c r="C13" s="2">
        <v>1913</v>
      </c>
      <c r="D13" s="10">
        <v>532.42999999999995</v>
      </c>
      <c r="E13" s="3">
        <f t="shared" si="0"/>
        <v>0.40274583963691374</v>
      </c>
    </row>
    <row r="14" spans="2:29" x14ac:dyDescent="0.25">
      <c r="B14" s="5">
        <v>34</v>
      </c>
      <c r="C14" s="2">
        <v>1622</v>
      </c>
      <c r="D14" s="10">
        <v>546.73</v>
      </c>
      <c r="E14" s="3">
        <f t="shared" si="0"/>
        <v>0.41356278366111954</v>
      </c>
    </row>
    <row r="15" spans="2:29" x14ac:dyDescent="0.25">
      <c r="B15" s="5">
        <v>35</v>
      </c>
      <c r="C15" s="2">
        <v>1298</v>
      </c>
      <c r="D15" s="10">
        <v>548.32000000000005</v>
      </c>
      <c r="E15" s="3">
        <f t="shared" si="0"/>
        <v>0.41476550680786689</v>
      </c>
    </row>
    <row r="16" spans="2:29" x14ac:dyDescent="0.25">
      <c r="B16" s="5">
        <v>36</v>
      </c>
      <c r="C16" s="2">
        <v>1053</v>
      </c>
      <c r="D16" s="10">
        <v>559.84</v>
      </c>
      <c r="E16" s="3">
        <f t="shared" si="0"/>
        <v>0.42347957639939487</v>
      </c>
    </row>
    <row r="17" spans="2:5" x14ac:dyDescent="0.25">
      <c r="B17" s="5">
        <v>37</v>
      </c>
      <c r="C17" s="2">
        <v>743</v>
      </c>
      <c r="D17" s="10">
        <v>579.33000000000004</v>
      </c>
      <c r="E17" s="3">
        <f t="shared" si="0"/>
        <v>0.43822239031770049</v>
      </c>
    </row>
    <row r="18" spans="2:5" x14ac:dyDescent="0.25">
      <c r="B18" s="5">
        <v>38</v>
      </c>
      <c r="C18" s="2">
        <v>582</v>
      </c>
      <c r="D18" s="10">
        <v>584.84</v>
      </c>
      <c r="E18" s="3">
        <f t="shared" si="0"/>
        <v>0.44239031770045389</v>
      </c>
    </row>
    <row r="19" spans="2:5" x14ac:dyDescent="0.25">
      <c r="B19" s="5">
        <v>39</v>
      </c>
      <c r="C19" s="2">
        <v>385</v>
      </c>
      <c r="D19" s="10">
        <v>589.14</v>
      </c>
      <c r="E19" s="3">
        <f t="shared" si="0"/>
        <v>0.44564296520423602</v>
      </c>
    </row>
    <row r="20" spans="2:5" x14ac:dyDescent="0.25">
      <c r="B20" s="5">
        <v>40</v>
      </c>
      <c r="C20" s="2">
        <v>243</v>
      </c>
      <c r="D20" s="10">
        <v>607.94000000000005</v>
      </c>
      <c r="E20" s="3">
        <f t="shared" si="0"/>
        <v>0.45986384266263242</v>
      </c>
    </row>
    <row r="21" spans="2:5" x14ac:dyDescent="0.25">
      <c r="B21" s="5">
        <v>41</v>
      </c>
      <c r="C21" s="2">
        <v>136</v>
      </c>
      <c r="D21" s="10">
        <v>605.34</v>
      </c>
      <c r="E21" s="3">
        <f t="shared" si="0"/>
        <v>0.45789712556732226</v>
      </c>
    </row>
    <row r="22" spans="2:5" x14ac:dyDescent="0.25">
      <c r="B22" s="5">
        <v>42</v>
      </c>
      <c r="C22" s="2">
        <v>68</v>
      </c>
      <c r="D22" s="10">
        <v>645.97</v>
      </c>
      <c r="E22" s="3">
        <f t="shared" si="0"/>
        <v>0.48863086232980335</v>
      </c>
    </row>
    <row r="23" spans="2:5" x14ac:dyDescent="0.25">
      <c r="B23" s="5">
        <v>43</v>
      </c>
      <c r="C23" s="2">
        <v>51</v>
      </c>
      <c r="D23" s="10">
        <v>701.98</v>
      </c>
      <c r="E23" s="3">
        <f t="shared" si="0"/>
        <v>0.53099848714069597</v>
      </c>
    </row>
    <row r="24" spans="2:5" x14ac:dyDescent="0.25">
      <c r="B24" s="5">
        <v>44</v>
      </c>
      <c r="C24" s="2">
        <v>30</v>
      </c>
      <c r="D24" s="10">
        <v>664.87</v>
      </c>
      <c r="E24" s="3">
        <f t="shared" si="0"/>
        <v>0.50292738275340398</v>
      </c>
    </row>
    <row r="25" spans="2:5" x14ac:dyDescent="0.25">
      <c r="B25" s="5">
        <v>45</v>
      </c>
      <c r="C25" s="2">
        <v>23</v>
      </c>
      <c r="D25" s="10">
        <v>720.8</v>
      </c>
      <c r="E25" s="3">
        <f t="shared" si="0"/>
        <v>0.54523449319213313</v>
      </c>
    </row>
    <row r="26" spans="2:5" x14ac:dyDescent="0.25">
      <c r="B26" s="5" t="s">
        <v>3</v>
      </c>
      <c r="C26" s="2">
        <v>33</v>
      </c>
      <c r="D26" s="10">
        <v>754.32</v>
      </c>
      <c r="E26" s="3">
        <f t="shared" si="0"/>
        <v>0.57059001512859309</v>
      </c>
    </row>
    <row r="27" spans="2:5" x14ac:dyDescent="0.25">
      <c r="B27" s="5" t="s">
        <v>4</v>
      </c>
      <c r="C27" s="6">
        <v>85351</v>
      </c>
      <c r="D27" s="68">
        <v>419.05</v>
      </c>
      <c r="E27" s="81">
        <f t="shared" si="0"/>
        <v>0.31698184568835097</v>
      </c>
    </row>
    <row r="28" spans="2:5" x14ac:dyDescent="0.25">
      <c r="B28" s="5" t="s">
        <v>5</v>
      </c>
      <c r="C28" s="2">
        <v>80706</v>
      </c>
      <c r="D28" s="10">
        <v>410.08</v>
      </c>
      <c r="E28" s="3">
        <f t="shared" si="0"/>
        <v>0.31019667170953102</v>
      </c>
    </row>
    <row r="29" spans="2:5" x14ac:dyDescent="0.25">
      <c r="B29" s="5" t="s">
        <v>6</v>
      </c>
      <c r="C29" s="2">
        <v>4061</v>
      </c>
      <c r="D29" s="10">
        <v>566.08000000000004</v>
      </c>
      <c r="E29" s="3">
        <f t="shared" si="0"/>
        <v>0.42819969742813924</v>
      </c>
    </row>
    <row r="30" spans="2:5" x14ac:dyDescent="0.25">
      <c r="B30" s="5" t="s">
        <v>7</v>
      </c>
      <c r="C30" s="2">
        <v>584</v>
      </c>
      <c r="D30" s="10">
        <v>635.62</v>
      </c>
      <c r="E30" s="3">
        <f t="shared" si="0"/>
        <v>0.4808018154311649</v>
      </c>
    </row>
    <row r="31" spans="2:5" x14ac:dyDescent="0.25">
      <c r="B31" s="85" t="s">
        <v>59</v>
      </c>
    </row>
    <row r="32" spans="2:5" x14ac:dyDescent="0.25">
      <c r="B32" s="85" t="s">
        <v>58</v>
      </c>
    </row>
    <row r="33" spans="2:4" ht="46.5" customHeight="1" x14ac:dyDescent="0.25">
      <c r="B33" s="95" t="str">
        <f>'starosna mirovina BMU'!B33:C33</f>
        <v>Prosječna mjesečna isplaćena netoplaća Republike Hrvatske za rujan 2024. u eurima (EUR) (izvor: DZS)</v>
      </c>
      <c r="C33" s="95"/>
      <c r="D33" s="47">
        <f>'starosna mirovina BMU'!D33</f>
        <v>1322</v>
      </c>
    </row>
  </sheetData>
  <mergeCells count="2">
    <mergeCell ref="B2:E2"/>
    <mergeCell ref="B33:C33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{B10FB4BF-1B7C-42CA-B250-0ED4EFA8503A}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10FB4BF-1B7C-42CA-B250-0ED4EFA8503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/>
  </sheetViews>
  <sheetFormatPr defaultRowHeight="15" x14ac:dyDescent="0.25"/>
  <cols>
    <col min="2" max="2" width="15.140625" customWidth="1"/>
    <col min="3" max="3" width="17" customWidth="1"/>
    <col min="4" max="5" width="16.7109375" customWidth="1"/>
  </cols>
  <sheetData>
    <row r="1" spans="2:29" ht="9.75" customHeight="1" x14ac:dyDescent="0.25"/>
    <row r="2" spans="2:29" ht="39.75" customHeight="1" x14ac:dyDescent="0.25">
      <c r="B2" s="94" t="s">
        <v>16</v>
      </c>
      <c r="C2" s="94"/>
      <c r="D2" s="94"/>
      <c r="E2" s="94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5" spans="2:29" x14ac:dyDescent="0.25">
      <c r="B5" t="str">
        <f>'starosna mirovina BMU'!B5</f>
        <v>za listopad 2024. (isplata u studenome 2024.)</v>
      </c>
    </row>
    <row r="6" spans="2:29" ht="36" x14ac:dyDescent="0.25">
      <c r="B6" s="4" t="s">
        <v>57</v>
      </c>
      <c r="C6" s="4" t="s">
        <v>0</v>
      </c>
      <c r="D6" s="4" t="s">
        <v>8</v>
      </c>
      <c r="E6" s="4" t="str">
        <f>'starosna mirovina BMU'!E6</f>
        <v>udio u prosječnoj netoplaći za rujan 2024.</v>
      </c>
    </row>
    <row r="7" spans="2:29" x14ac:dyDescent="0.25">
      <c r="B7" s="5" t="s">
        <v>9</v>
      </c>
      <c r="C7" s="2">
        <v>40379</v>
      </c>
      <c r="D7" s="10">
        <v>321.50698036107877</v>
      </c>
      <c r="E7" s="3">
        <f t="shared" ref="E7:E30" si="0">D7/$D$33</f>
        <v>0.24319741328372071</v>
      </c>
    </row>
    <row r="8" spans="2:29" x14ac:dyDescent="0.25">
      <c r="B8" s="5" t="s">
        <v>1</v>
      </c>
      <c r="C8" s="2">
        <v>18605</v>
      </c>
      <c r="D8" s="10">
        <v>371.36</v>
      </c>
      <c r="E8" s="3">
        <f t="shared" si="0"/>
        <v>0.28090771558245087</v>
      </c>
    </row>
    <row r="9" spans="2:29" x14ac:dyDescent="0.25">
      <c r="B9" s="5" t="s">
        <v>2</v>
      </c>
      <c r="C9" s="2">
        <v>20448</v>
      </c>
      <c r="D9" s="10">
        <v>450.01</v>
      </c>
      <c r="E9" s="3">
        <f t="shared" si="0"/>
        <v>0.34040090771558246</v>
      </c>
    </row>
    <row r="10" spans="2:29" x14ac:dyDescent="0.25">
      <c r="B10" s="5">
        <v>30</v>
      </c>
      <c r="C10" s="2">
        <v>4991</v>
      </c>
      <c r="D10" s="10">
        <v>490.69</v>
      </c>
      <c r="E10" s="3">
        <f t="shared" si="0"/>
        <v>0.37117246596066567</v>
      </c>
    </row>
    <row r="11" spans="2:29" x14ac:dyDescent="0.25">
      <c r="B11" s="5">
        <v>31</v>
      </c>
      <c r="C11" s="2">
        <v>4527</v>
      </c>
      <c r="D11" s="10">
        <v>511.57</v>
      </c>
      <c r="E11" s="3">
        <f t="shared" si="0"/>
        <v>0.38696671709531011</v>
      </c>
    </row>
    <row r="12" spans="2:29" x14ac:dyDescent="0.25">
      <c r="B12" s="5">
        <v>32</v>
      </c>
      <c r="C12" s="2">
        <v>4484</v>
      </c>
      <c r="D12" s="10">
        <v>515.61</v>
      </c>
      <c r="E12" s="3">
        <f t="shared" si="0"/>
        <v>0.39002269288956126</v>
      </c>
    </row>
    <row r="13" spans="2:29" x14ac:dyDescent="0.25">
      <c r="B13" s="5">
        <v>33</v>
      </c>
      <c r="C13" s="2">
        <v>4392</v>
      </c>
      <c r="D13" s="10">
        <v>535.23</v>
      </c>
      <c r="E13" s="3">
        <f t="shared" si="0"/>
        <v>0.40486384266263237</v>
      </c>
    </row>
    <row r="14" spans="2:29" x14ac:dyDescent="0.25">
      <c r="B14" s="5">
        <v>34</v>
      </c>
      <c r="C14" s="2">
        <v>3904</v>
      </c>
      <c r="D14" s="10">
        <v>555</v>
      </c>
      <c r="E14" s="3">
        <f t="shared" si="0"/>
        <v>0.41981845688350983</v>
      </c>
    </row>
    <row r="15" spans="2:29" x14ac:dyDescent="0.25">
      <c r="B15" s="5">
        <v>35</v>
      </c>
      <c r="C15" s="2">
        <v>12701</v>
      </c>
      <c r="D15" s="10">
        <v>537.41999999999996</v>
      </c>
      <c r="E15" s="3">
        <f t="shared" si="0"/>
        <v>0.40652042360060509</v>
      </c>
    </row>
    <row r="16" spans="2:29" x14ac:dyDescent="0.25">
      <c r="B16" s="5">
        <v>36</v>
      </c>
      <c r="C16" s="2">
        <v>5899</v>
      </c>
      <c r="D16" s="10">
        <v>582.6</v>
      </c>
      <c r="E16" s="3">
        <f t="shared" si="0"/>
        <v>0.440695915279879</v>
      </c>
    </row>
    <row r="17" spans="2:5" x14ac:dyDescent="0.25">
      <c r="B17" s="5">
        <v>37</v>
      </c>
      <c r="C17" s="2">
        <v>4911</v>
      </c>
      <c r="D17" s="10">
        <v>610.45000000000005</v>
      </c>
      <c r="E17" s="3">
        <f t="shared" si="0"/>
        <v>0.46176248108925871</v>
      </c>
    </row>
    <row r="18" spans="2:5" x14ac:dyDescent="0.25">
      <c r="B18" s="5">
        <v>38</v>
      </c>
      <c r="C18" s="2">
        <v>4309</v>
      </c>
      <c r="D18" s="10">
        <v>642.32000000000005</v>
      </c>
      <c r="E18" s="3">
        <f t="shared" si="0"/>
        <v>0.48586989409984876</v>
      </c>
    </row>
    <row r="19" spans="2:5" x14ac:dyDescent="0.25">
      <c r="B19" s="5">
        <v>39</v>
      </c>
      <c r="C19" s="2">
        <v>3341</v>
      </c>
      <c r="D19" s="10">
        <v>664.47</v>
      </c>
      <c r="E19" s="3">
        <f t="shared" si="0"/>
        <v>0.50262481089258704</v>
      </c>
    </row>
    <row r="20" spans="2:5" x14ac:dyDescent="0.25">
      <c r="B20" s="5">
        <v>40</v>
      </c>
      <c r="C20" s="2">
        <v>14253</v>
      </c>
      <c r="D20" s="10">
        <v>653.66</v>
      </c>
      <c r="E20" s="3">
        <f t="shared" si="0"/>
        <v>0.49444780635400903</v>
      </c>
    </row>
    <row r="21" spans="2:5" x14ac:dyDescent="0.25">
      <c r="B21" s="5">
        <v>41</v>
      </c>
      <c r="C21" s="2">
        <v>3349</v>
      </c>
      <c r="D21" s="10">
        <v>690.51</v>
      </c>
      <c r="E21" s="3">
        <f t="shared" si="0"/>
        <v>0.52232223903177</v>
      </c>
    </row>
    <row r="22" spans="2:5" x14ac:dyDescent="0.25">
      <c r="B22" s="5">
        <v>42</v>
      </c>
      <c r="C22" s="2">
        <v>2016</v>
      </c>
      <c r="D22" s="10">
        <v>722.22</v>
      </c>
      <c r="E22" s="3">
        <f t="shared" si="0"/>
        <v>0.54630862329803331</v>
      </c>
    </row>
    <row r="23" spans="2:5" x14ac:dyDescent="0.25">
      <c r="B23" s="5">
        <v>43</v>
      </c>
      <c r="C23" s="2">
        <v>1496</v>
      </c>
      <c r="D23" s="10">
        <v>756.72</v>
      </c>
      <c r="E23" s="3">
        <f t="shared" si="0"/>
        <v>0.57240544629349477</v>
      </c>
    </row>
    <row r="24" spans="2:5" x14ac:dyDescent="0.25">
      <c r="B24" s="5">
        <v>44</v>
      </c>
      <c r="C24" s="2">
        <v>1049</v>
      </c>
      <c r="D24" s="10">
        <v>787.54</v>
      </c>
      <c r="E24" s="3">
        <f t="shared" si="0"/>
        <v>0.59571860816944022</v>
      </c>
    </row>
    <row r="25" spans="2:5" x14ac:dyDescent="0.25">
      <c r="B25" s="5">
        <v>45</v>
      </c>
      <c r="C25" s="2">
        <v>788</v>
      </c>
      <c r="D25" s="10">
        <v>812.07</v>
      </c>
      <c r="E25" s="3">
        <f t="shared" si="0"/>
        <v>0.61427382753403936</v>
      </c>
    </row>
    <row r="26" spans="2:5" x14ac:dyDescent="0.25">
      <c r="B26" s="5" t="s">
        <v>3</v>
      </c>
      <c r="C26" s="2">
        <v>1641</v>
      </c>
      <c r="D26" s="10">
        <v>914.1</v>
      </c>
      <c r="E26" s="3">
        <f t="shared" si="0"/>
        <v>0.69145234493192131</v>
      </c>
    </row>
    <row r="27" spans="2:5" x14ac:dyDescent="0.25">
      <c r="B27" s="5" t="s">
        <v>4</v>
      </c>
      <c r="C27" s="6">
        <v>157483</v>
      </c>
      <c r="D27" s="68">
        <v>483.35</v>
      </c>
      <c r="E27" s="81">
        <f t="shared" si="0"/>
        <v>0.36562027231467475</v>
      </c>
    </row>
    <row r="28" spans="2:5" x14ac:dyDescent="0.25">
      <c r="B28" s="5" t="s">
        <v>5</v>
      </c>
      <c r="C28" s="2">
        <v>101730</v>
      </c>
      <c r="D28" s="10">
        <v>399.95</v>
      </c>
      <c r="E28" s="3">
        <f t="shared" si="0"/>
        <v>0.30253403933434192</v>
      </c>
    </row>
    <row r="29" spans="2:5" x14ac:dyDescent="0.25">
      <c r="B29" s="5" t="s">
        <v>6</v>
      </c>
      <c r="C29" s="2">
        <v>31161</v>
      </c>
      <c r="D29" s="10">
        <v>585.61</v>
      </c>
      <c r="E29" s="3">
        <f t="shared" si="0"/>
        <v>0.44297276853252648</v>
      </c>
    </row>
    <row r="30" spans="2:5" x14ac:dyDescent="0.25">
      <c r="B30" s="5" t="s">
        <v>7</v>
      </c>
      <c r="C30" s="2">
        <v>24592</v>
      </c>
      <c r="D30" s="10">
        <v>698.73</v>
      </c>
      <c r="E30" s="3">
        <f t="shared" si="0"/>
        <v>0.52854009077155828</v>
      </c>
    </row>
    <row r="31" spans="2:5" ht="15" customHeight="1" x14ac:dyDescent="0.25">
      <c r="B31" s="98" t="s">
        <v>60</v>
      </c>
      <c r="C31" s="98"/>
      <c r="D31" s="98"/>
      <c r="E31" s="98"/>
    </row>
    <row r="32" spans="2:5" x14ac:dyDescent="0.25">
      <c r="B32" s="99"/>
      <c r="C32" s="99"/>
      <c r="D32" s="99"/>
      <c r="E32" s="99"/>
    </row>
    <row r="33" spans="2:4" ht="45.75" customHeight="1" x14ac:dyDescent="0.25">
      <c r="B33" s="95" t="str">
        <f>'starosna mirovina BMU'!B33:C33</f>
        <v>Prosječna mjesečna isplaćena netoplaća Republike Hrvatske za rujan 2024. u eurima (EUR) (izvor: DZS)</v>
      </c>
      <c r="C33" s="95"/>
      <c r="D33" s="47">
        <f>'starosna mirovina BMU'!D33</f>
        <v>1322</v>
      </c>
    </row>
  </sheetData>
  <mergeCells count="3">
    <mergeCell ref="B2:E2"/>
    <mergeCell ref="B33:C33"/>
    <mergeCell ref="B31:E32"/>
  </mergeCells>
  <conditionalFormatting sqref="E7:E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{EB328C51-FA36-4FAD-86BD-A03FECF86510}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28C51-FA36-4FAD-86BD-A03FECF865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E7:E30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NOVO GRAF+TABLICA</vt:lpstr>
      <vt:lpstr>starosna mirovina BMU</vt:lpstr>
      <vt:lpstr>starosna za dugo.osig. BMU</vt:lpstr>
      <vt:lpstr>starosna prevedena iz inv.BMU</vt:lpstr>
      <vt:lpstr>PSM BMU</vt:lpstr>
      <vt:lpstr>PSM zbog stečaja BMU</vt:lpstr>
      <vt:lpstr>sveukupno ST BMU</vt:lpstr>
      <vt:lpstr>invalidska BMU</vt:lpstr>
      <vt:lpstr>obiteljska BMU</vt:lpstr>
      <vt:lpstr>'NOVO GRAF+TABLICA'!Podrucje_ispisa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Oštarić</dc:creator>
  <cp:lastModifiedBy>Tomislav Oštarić</cp:lastModifiedBy>
  <cp:lastPrinted>2024-11-21T11:32:22Z</cp:lastPrinted>
  <dcterms:created xsi:type="dcterms:W3CDTF">2023-10-03T11:00:22Z</dcterms:created>
  <dcterms:modified xsi:type="dcterms:W3CDTF">2024-11-21T11:34:02Z</dcterms:modified>
</cp:coreProperties>
</file>