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5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C24" i="5"/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6" i="5"/>
  <c r="E6" i="6"/>
  <c r="E6" i="8"/>
  <c r="E6" i="9"/>
  <c r="E6" i="11"/>
  <c r="D33" i="11"/>
  <c r="B33" i="11"/>
  <c r="D33" i="9"/>
  <c r="B33" i="9"/>
  <c r="D33" i="8"/>
  <c r="E7" i="8" s="1"/>
  <c r="B33" i="8"/>
  <c r="D29" i="6"/>
  <c r="B29" i="6"/>
  <c r="D30" i="5"/>
  <c r="B30" i="5"/>
  <c r="D16" i="2"/>
  <c r="D33" i="3"/>
  <c r="E7" i="3" s="1"/>
  <c r="B33" i="3"/>
  <c r="B16" i="2"/>
  <c r="E7" i="1"/>
  <c r="E7" i="2" l="1"/>
  <c r="E11" i="2"/>
  <c r="E8" i="2"/>
  <c r="E12" i="2"/>
  <c r="E9" i="2"/>
  <c r="E13" i="2"/>
  <c r="E10" i="2"/>
  <c r="E9" i="5"/>
  <c r="E13" i="5"/>
  <c r="E17" i="5"/>
  <c r="E21" i="5"/>
  <c r="E25" i="5"/>
  <c r="E23" i="5"/>
  <c r="E8" i="5"/>
  <c r="E16" i="5"/>
  <c r="E10" i="5"/>
  <c r="E14" i="5"/>
  <c r="E18" i="5"/>
  <c r="E22" i="5"/>
  <c r="E26" i="5"/>
  <c r="E19" i="5"/>
  <c r="E12" i="5"/>
  <c r="E24" i="5"/>
  <c r="E7" i="5"/>
  <c r="E11" i="5"/>
  <c r="E15" i="5"/>
  <c r="E27" i="5"/>
  <c r="E20" i="5"/>
  <c r="B5" i="3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<sst xmlns="http://schemas.openxmlformats.org/spreadsheetml/2006/main" count="138" uniqueCount="61">
  <si>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</si>
  <si>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</si>
  <si>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</si>
  <si>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</si>
  <si>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</si>
  <si>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</si>
  <si>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</si>
  <si>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</si>
  <si>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</si>
  <si>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</si>
  <si>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</si>
  <si>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</si>
  <si>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</si>
  <si>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</si>
  <si>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</si>
  <si>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</si>
  <si>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</si>
  <si>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</si>
  <si>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</si>
  <si>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</si>
  <si>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</si>
  <si>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</si>
  <si>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</si>
  <si>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</si>
  <si>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</si>
  <si>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</si>
  <si>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</si>
  <si>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</si>
  <si>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</si>
  <si>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</si>
  <si>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</si>
  <si>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</si>
  <si>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</si>
  <si>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</si>
  <si>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</si>
  <si>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</si>
  <si>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</si>
  <si>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</si>
  <si>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</si>
  <si>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</si>
  <si>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</si>
  <si>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</si>
  <si>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</si>
  <si>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</si>
  <si>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</si>
  <si>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</si>
  <si>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</si>
  <si>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</si>
  <si>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</si>
  <si>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godine ukupnog mirovinskog staža</t>
  </si>
  <si>
    <t>U tablici je prikazan ukupni staž korisnika mirovina.</t>
  </si>
  <si>
    <t>Napomena: u broj korisnika mirovina nisu uključeni korisnici mirovina DVO, ZOHBDR i HVO.</t>
  </si>
  <si>
    <t>Napomena: u broj korisnika mirovina nisu uključeni korisnici mirovina DVO, ZOHBDR i HVO.                                                                                                                         U tablici je prikazan staž korisnika od kojeg je određeno pravo na obiteljsku mirovinu.</t>
  </si>
  <si>
    <t>PREGLED OSNOVNIH PODATAKA O STANJU U SUSTAVU MIROVINSKOG OSIGURANJA
 za siječanj 2025. (isplata u veljači 2025.)</t>
  </si>
  <si>
    <t>* U 2024. godini prosječna netoplaća u RH dostupna je za prosinac 2024.</t>
  </si>
  <si>
    <t>Udio u prosječnoj netoplaći za prosinac 2024.</t>
  </si>
  <si>
    <r>
      <t xml:space="preserve">396,58
</t>
    </r>
    <r>
      <rPr>
        <sz val="12"/>
        <color rgb="FFFF0000"/>
        <rFont val="Calibri"/>
        <family val="2"/>
        <charset val="238"/>
        <scheme val="minor"/>
      </rPr>
      <t>(269,07)</t>
    </r>
  </si>
  <si>
    <t>Prosječna mjesečna isplaćena netoplaća Republike Hrvatske za prosinac 2024. u eurima (EUR) (izvor: DZS)</t>
  </si>
  <si>
    <t>za siječanj 2025. (isplata u veljači 2025.)</t>
  </si>
  <si>
    <t>udio u prosječnoj netoplaći za prosinac 2024.</t>
  </si>
  <si>
    <t xml:space="preserve"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*U 2024. uključeni su rashodi za jednokratno novčano primanje korisnicima mirovinskih primanja radi ublažavanja posljedica rasta troškova života u iznosu od 253.433.409 eura (EUR).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</si>
</sst>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101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1" fontId="25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4" fontId="24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2" xfId="0" applyNumberFormat="1" applyFont="1" applyFill="1" applyBorder="1"/>
    <xf numFmtId="4" fontId="12" fillId="4" borderId="2" xfId="0" applyNumberFormat="1" applyFont="1" applyFill="1" applyBorder="1"/>
    <xf numFmtId="0" fontId="19" fillId="2" borderId="2" xfId="0" applyFont="1" applyFill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7" fillId="8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19" fillId="0" borderId="1" xfId="0" applyNumberFormat="1" applyFont="1" applyFill="1" applyBorder="1" applyAlignment="1">
      <alignment vertical="center"/>
    </xf>
    <xf numFmtId="0" fontId="0" fillId="0" borderId="0" xfId="0" applyNumberFormat="1"/>
    <xf numFmtId="165" fontId="19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" fontId="31" fillId="0" borderId="0" xfId="0" applyNumberFormat="1" applyFont="1" applyAlignment="1">
      <alignment vertical="top"/>
    </xf>
    <xf numFmtId="0" fontId="22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0" xfId="1" applyNumberFormat="1" applyFont="1"/>
    <xf numFmtId="0" fontId="13" fillId="0" borderId="0" xfId="0" applyNumberFormat="1" applyFont="1"/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siječanj</a:t>
          </a:r>
          <a:r>
            <a:rPr lang="hr-HR" sz="1800" i="1">
              <a:solidFill>
                <a:srgbClr val="FFFF00"/>
              </a:solidFill>
            </a:rPr>
            <a:t> 2025.</a:t>
          </a:r>
        </a:p>
        <a:p>
          <a:pPr algn="ctr"/>
          <a:r>
            <a:rPr lang="hr-HR" sz="2400" b="1"/>
            <a:t>1.228.522</a:t>
          </a:r>
          <a:r>
            <a:rPr lang="hr-HR" sz="2400"/>
            <a:t> </a:t>
          </a:r>
          <a:r>
            <a:rPr lang="hr-HR" sz="1800"/>
            <a:t>(555,08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siječanj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2025.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189.593</a:t>
          </a:r>
          <a:r>
            <a:rPr lang="hr-HR" sz="1800" baseline="0">
              <a:solidFill>
                <a:schemeClr val="bg1"/>
              </a:solidFill>
            </a:rPr>
            <a:t> (170,42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siječanj 2025.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1.038.929</a:t>
          </a:r>
          <a:r>
            <a:rPr lang="hr-HR" sz="1800"/>
            <a:t> </a:t>
          </a:r>
          <a:r>
            <a:rPr lang="hr-HR" sz="1800" b="1"/>
            <a:t>(625,27 eura  </a:t>
          </a:r>
          <a:r>
            <a:rPr lang="hr-HR" sz="1800" b="1">
              <a:solidFill>
                <a:schemeClr val="bg1"/>
              </a:solidFill>
            </a:rPr>
            <a:t>45,9%)</a:t>
          </a:r>
        </a:p>
      </xdr:txBody>
    </xdr:sp>
    <xdr:clientData/>
  </xdr:twoCellAnchor>
  <xdr:twoCellAnchor editAs="oneCell">
    <xdr:from>
      <xdr:col>0</xdr:col>
      <xdr:colOff>0</xdr:colOff>
      <xdr:row>102</xdr:row>
      <xdr:rowOff>57149</xdr:rowOff>
    </xdr:from>
    <xdr:to>
      <xdr:col>3</xdr:col>
      <xdr:colOff>933450</xdr:colOff>
      <xdr:row>121</xdr:row>
      <xdr:rowOff>142874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908124"/>
          <a:ext cx="6848475" cy="3705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57150</xdr:rowOff>
    </xdr:from>
    <xdr:to>
      <xdr:col>3</xdr:col>
      <xdr:colOff>933450</xdr:colOff>
      <xdr:row>44</xdr:row>
      <xdr:rowOff>9524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91575"/>
          <a:ext cx="6848475" cy="42195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114300</xdr:rowOff>
    </xdr:from>
    <xdr:to>
      <xdr:col>3</xdr:col>
      <xdr:colOff>933450</xdr:colOff>
      <xdr:row>93</xdr:row>
      <xdr:rowOff>171450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659600"/>
          <a:ext cx="6848475" cy="462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>
      <selection activeCell="A70" sqref="A70"/>
    </sheetView>
  </sheetViews>
  <sheetFormatPr defaultColWidth="9.140625" defaultRowHeight="15" x14ac:dyDescent="0.25"/>
  <cols>
    <col min="1" max="1" width="59" style="11" customWidth="1"/>
    <col min="2" max="6" width="14.85546875" style="11" customWidth="1"/>
    <col min="7" max="8" width="11.28515625" style="12" customWidth="1"/>
    <col min="9" max="9" width="12.140625" style="12" customWidth="1"/>
    <col min="10" max="10" width="9.140625" style="12" customWidth="1"/>
    <col min="11" max="11" width="9.140625" style="13" customWidth="1"/>
    <col min="12" max="12" width="11.7109375" style="12" customWidth="1"/>
    <col min="13" max="14" width="9.140625" style="12" customWidth="1"/>
    <col min="15" max="17" width="9.140625" style="12"/>
    <col min="18" max="16384" width="9.140625" style="11"/>
  </cols>
  <sheetData>
    <row r="3" spans="1:15" ht="43.5" customHeight="1" x14ac:dyDescent="0.25">
      <c r="A3" s="90" t="s">
        <v>53</v>
      </c>
      <c r="B3" s="90"/>
      <c r="C3" s="90"/>
      <c r="D3" s="45"/>
      <c r="E3" s="45"/>
      <c r="F3" s="44"/>
      <c r="G3" s="37"/>
      <c r="H3" s="37"/>
      <c r="I3" s="37"/>
      <c r="J3" s="37"/>
      <c r="K3" s="37"/>
      <c r="L3" s="37"/>
      <c r="M3" s="37"/>
      <c r="N3" s="37"/>
      <c r="O3" s="37"/>
    </row>
    <row r="4" spans="1:15" ht="18" customHeight="1" x14ac:dyDescent="0.25">
      <c r="A4" s="43"/>
      <c r="B4" s="43"/>
      <c r="C4" s="43"/>
      <c r="D4" s="43"/>
      <c r="E4" s="43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customFormat="1" ht="28.5" customHeight="1" x14ac:dyDescent="0.25"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customFormat="1" ht="15.75" customHeight="1" x14ac:dyDescent="0.25"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customFormat="1" ht="49.5" customHeight="1" x14ac:dyDescent="0.25">
      <c r="F7" s="37"/>
      <c r="G7" s="37"/>
      <c r="H7" s="37"/>
      <c r="I7" s="42"/>
      <c r="J7" s="37"/>
      <c r="K7" s="37"/>
      <c r="L7" s="37"/>
      <c r="M7" s="37"/>
      <c r="N7" s="37"/>
      <c r="O7" s="37"/>
    </row>
    <row r="8" spans="1:15" customFormat="1" ht="66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customFormat="1" ht="15" customHeight="1" x14ac:dyDescent="0.25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41" customFormat="1" ht="15" customHeight="1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8" customFormat="1" ht="30.75" customHeight="1" x14ac:dyDescent="0.2">
      <c r="A11" s="40"/>
      <c r="B11" s="40"/>
      <c r="C11" s="40"/>
      <c r="D11" s="40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19.5" customHeight="1" x14ac:dyDescent="0.25">
      <c r="A12" s="35"/>
      <c r="B12" s="35"/>
      <c r="C12" s="35"/>
      <c r="D12" s="35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4" customFormat="1" ht="19.5" customHeight="1" x14ac:dyDescent="0.25">
      <c r="A13" s="35"/>
      <c r="B13" s="35"/>
      <c r="C13" s="35"/>
      <c r="D13" s="35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19.5" customHeight="1" x14ac:dyDescent="0.25">
      <c r="A14" s="35"/>
      <c r="B14" s="35"/>
      <c r="C14" s="35"/>
      <c r="D14" s="35"/>
      <c r="E14" s="65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19.5" customHeight="1" x14ac:dyDescent="0.25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19.5" customHeight="1" x14ac:dyDescent="0.25">
      <c r="A16" s="35"/>
      <c r="B16" s="35"/>
      <c r="C16" s="35"/>
      <c r="D16" s="35"/>
      <c r="E16" s="65"/>
      <c r="F16" s="42"/>
      <c r="G16" s="37"/>
      <c r="H16" s="83"/>
      <c r="I16" s="37"/>
      <c r="J16" s="37"/>
      <c r="K16" s="37"/>
      <c r="L16" s="37"/>
      <c r="M16" s="37"/>
      <c r="N16" s="37"/>
      <c r="O16" s="37"/>
    </row>
    <row r="17" spans="1:17" s="34" customFormat="1" ht="39" customHeight="1" x14ac:dyDescent="0.25">
      <c r="A17" s="35"/>
      <c r="B17" s="35"/>
      <c r="C17" s="35"/>
      <c r="D17" s="35"/>
      <c r="E17" s="65"/>
      <c r="F17" s="42"/>
      <c r="G17" s="49"/>
      <c r="H17" s="37"/>
      <c r="I17" s="37"/>
      <c r="J17" s="37"/>
      <c r="K17" s="37"/>
      <c r="L17" s="37"/>
      <c r="M17" s="37"/>
      <c r="N17" s="37"/>
      <c r="O17" s="37"/>
    </row>
    <row r="18" spans="1:17" s="34" customFormat="1" ht="39" customHeight="1" x14ac:dyDescent="0.25">
      <c r="A18" s="35"/>
      <c r="B18" s="35"/>
      <c r="C18" s="35"/>
      <c r="D18" s="35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7" s="34" customFormat="1" ht="39" customHeight="1" x14ac:dyDescent="0.25">
      <c r="A19" s="35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7" s="34" customFormat="1" ht="39" customHeight="1" x14ac:dyDescent="0.25">
      <c r="A20" s="35"/>
      <c r="B20" s="35"/>
      <c r="C20" s="35"/>
      <c r="D20" s="35"/>
      <c r="E20" s="36"/>
      <c r="F20" s="32"/>
      <c r="G20" s="35"/>
      <c r="H20" s="35"/>
      <c r="I20" s="35"/>
      <c r="J20" s="35"/>
    </row>
    <row r="21" spans="1:17" s="34" customFormat="1" ht="19.5" customHeight="1" x14ac:dyDescent="0.25">
      <c r="A21" s="35"/>
      <c r="B21" s="35"/>
      <c r="C21" s="35"/>
      <c r="D21" s="35"/>
      <c r="E21" s="36"/>
      <c r="F21" s="32"/>
      <c r="G21" s="35"/>
      <c r="H21" s="35"/>
      <c r="I21" s="35"/>
      <c r="J21" s="35"/>
    </row>
    <row r="22" spans="1:17" customFormat="1" ht="34.5" customHeight="1" x14ac:dyDescent="0.3">
      <c r="D22" s="33"/>
      <c r="E22" s="33"/>
      <c r="F22" s="32"/>
      <c r="G22" s="33"/>
      <c r="H22" s="33"/>
      <c r="I22" s="33"/>
      <c r="J22" s="33"/>
      <c r="K22" s="33"/>
      <c r="L22" s="33"/>
    </row>
    <row r="23" spans="1:17" customFormat="1" ht="33.75" customHeight="1" x14ac:dyDescent="0.25">
      <c r="F23" s="32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3"/>
      <c r="D26" s="12"/>
      <c r="E26" s="12"/>
      <c r="F26" s="12"/>
      <c r="G26" s="13"/>
      <c r="K26" s="12"/>
      <c r="N26" s="11"/>
      <c r="O26" s="11"/>
      <c r="P26" s="11"/>
      <c r="Q26" s="11"/>
    </row>
    <row r="27" spans="1:17" x14ac:dyDescent="0.25">
      <c r="C27" s="13"/>
      <c r="D27" s="12"/>
      <c r="E27" s="12"/>
      <c r="F27" s="12"/>
      <c r="G27" s="13"/>
      <c r="K27" s="12"/>
      <c r="N27" s="11"/>
      <c r="O27" s="11"/>
      <c r="P27" s="11"/>
      <c r="Q27" s="11"/>
    </row>
    <row r="28" spans="1:17" x14ac:dyDescent="0.25">
      <c r="C28" s="13"/>
      <c r="D28" s="12"/>
      <c r="E28" s="12"/>
      <c r="F28" s="12"/>
      <c r="G28" s="13"/>
      <c r="I28" s="48"/>
      <c r="K28" s="12"/>
      <c r="N28" s="11"/>
      <c r="O28" s="11"/>
      <c r="P28" s="11"/>
      <c r="Q28" s="11"/>
    </row>
    <row r="29" spans="1:17" x14ac:dyDescent="0.25">
      <c r="C29" s="13"/>
      <c r="D29" s="12"/>
      <c r="E29" s="12"/>
      <c r="F29" s="12"/>
      <c r="G29" s="13"/>
      <c r="K29" s="12"/>
      <c r="N29" s="11"/>
      <c r="O29" s="11"/>
      <c r="P29" s="11"/>
      <c r="Q29" s="11"/>
    </row>
    <row r="30" spans="1:17" x14ac:dyDescent="0.25">
      <c r="C30" s="13"/>
      <c r="D30" s="12"/>
      <c r="E30" s="12"/>
      <c r="F30" s="12"/>
      <c r="G30" s="13"/>
      <c r="K30" s="12"/>
      <c r="N30" s="11"/>
      <c r="O30" s="11"/>
      <c r="P30" s="11"/>
      <c r="Q30" s="11"/>
    </row>
    <row r="31" spans="1:17" x14ac:dyDescent="0.25">
      <c r="C31" s="13"/>
      <c r="D31" s="12"/>
      <c r="E31" s="12"/>
      <c r="F31" s="12"/>
      <c r="G31" s="13"/>
      <c r="K31" s="12"/>
      <c r="N31" s="11"/>
      <c r="O31" s="11"/>
      <c r="P31" s="11"/>
      <c r="Q31" s="11"/>
    </row>
    <row r="32" spans="1:17" x14ac:dyDescent="0.25">
      <c r="C32" s="13"/>
      <c r="D32" s="12"/>
      <c r="E32" s="12"/>
      <c r="F32" s="12"/>
      <c r="G32" s="13"/>
      <c r="K32" s="12"/>
      <c r="N32" s="11"/>
      <c r="O32" s="11"/>
      <c r="P32" s="11"/>
      <c r="Q32" s="11"/>
    </row>
    <row r="33" spans="1:17" x14ac:dyDescent="0.25">
      <c r="C33" s="13"/>
      <c r="D33" s="12"/>
      <c r="E33" s="12"/>
      <c r="F33" s="12"/>
      <c r="G33" s="13"/>
      <c r="K33" s="12"/>
      <c r="N33" s="11"/>
      <c r="O33" s="11"/>
      <c r="P33" s="11"/>
      <c r="Q33" s="11"/>
    </row>
    <row r="34" spans="1:17" x14ac:dyDescent="0.25">
      <c r="C34" s="13"/>
      <c r="D34" s="12"/>
      <c r="E34" s="12"/>
      <c r="F34" s="12"/>
      <c r="G34" s="13"/>
      <c r="K34" s="12"/>
      <c r="N34" s="11"/>
      <c r="O34" s="11"/>
      <c r="P34" s="11"/>
      <c r="Q34" s="11"/>
    </row>
    <row r="35" spans="1:17" x14ac:dyDescent="0.25">
      <c r="C35" s="13"/>
      <c r="D35" s="12"/>
      <c r="E35" s="12"/>
      <c r="F35" s="12"/>
      <c r="G35" s="13"/>
      <c r="K35" s="12"/>
      <c r="N35" s="11"/>
      <c r="O35" s="11"/>
      <c r="P35" s="11"/>
      <c r="Q35" s="11"/>
    </row>
    <row r="36" spans="1:17" x14ac:dyDescent="0.25">
      <c r="C36" s="13"/>
      <c r="D36" s="12"/>
      <c r="E36" s="12"/>
      <c r="F36" s="12"/>
      <c r="G36" s="13"/>
      <c r="K36" s="12"/>
      <c r="N36" s="11"/>
      <c r="O36" s="11"/>
      <c r="P36" s="11"/>
      <c r="Q36" s="11"/>
    </row>
    <row r="37" spans="1:17" x14ac:dyDescent="0.25">
      <c r="C37" s="13"/>
      <c r="D37" s="12"/>
      <c r="E37" s="12"/>
      <c r="F37" s="12"/>
      <c r="G37" s="13"/>
      <c r="K37" s="12"/>
      <c r="N37" s="11"/>
      <c r="O37" s="11"/>
      <c r="P37" s="11"/>
      <c r="Q37" s="11"/>
    </row>
    <row r="38" spans="1:17" x14ac:dyDescent="0.25">
      <c r="C38" s="13"/>
      <c r="D38" s="12"/>
      <c r="E38" s="12"/>
      <c r="F38" s="12"/>
      <c r="G38" s="13"/>
      <c r="K38" s="12"/>
      <c r="N38" s="11"/>
      <c r="O38" s="11"/>
      <c r="P38" s="11"/>
      <c r="Q38" s="11"/>
    </row>
    <row r="39" spans="1:17" x14ac:dyDescent="0.25">
      <c r="C39" s="13"/>
      <c r="D39" s="12"/>
      <c r="E39" s="12"/>
      <c r="F39" s="12"/>
      <c r="G39" s="13"/>
      <c r="K39" s="12"/>
      <c r="N39" s="11"/>
      <c r="O39" s="11"/>
      <c r="P39" s="11"/>
      <c r="Q39" s="11"/>
    </row>
    <row r="40" spans="1:17" x14ac:dyDescent="0.25">
      <c r="C40" s="13"/>
      <c r="D40" s="12"/>
      <c r="E40" s="12"/>
      <c r="F40" s="12"/>
      <c r="G40" s="13"/>
      <c r="K40" s="12"/>
      <c r="N40" s="11"/>
      <c r="O40" s="11"/>
      <c r="P40" s="11"/>
      <c r="Q40" s="11"/>
    </row>
    <row r="41" spans="1:17" x14ac:dyDescent="0.25">
      <c r="C41" s="13"/>
      <c r="D41" s="12"/>
      <c r="E41" s="12"/>
      <c r="F41" s="12"/>
      <c r="G41" s="13"/>
      <c r="K41" s="12"/>
      <c r="N41" s="11"/>
      <c r="O41" s="11"/>
      <c r="P41" s="11"/>
      <c r="Q41" s="11"/>
    </row>
    <row r="42" spans="1:17" x14ac:dyDescent="0.25">
      <c r="C42" s="13"/>
      <c r="D42" s="12"/>
      <c r="E42" s="12"/>
      <c r="F42" s="12"/>
      <c r="G42" s="13"/>
      <c r="K42" s="12"/>
      <c r="N42" s="11"/>
      <c r="O42" s="11"/>
      <c r="P42" s="11"/>
      <c r="Q42" s="11"/>
    </row>
    <row r="43" spans="1:17" x14ac:dyDescent="0.25">
      <c r="C43" s="13"/>
      <c r="D43" s="12"/>
      <c r="E43" s="12"/>
      <c r="F43" s="12"/>
      <c r="G43" s="13"/>
      <c r="K43" s="12"/>
      <c r="N43" s="11"/>
      <c r="O43" s="11"/>
      <c r="P43" s="11"/>
      <c r="Q43" s="11"/>
    </row>
    <row r="44" spans="1:17" x14ac:dyDescent="0.25">
      <c r="C44" s="13"/>
      <c r="D44" s="12"/>
      <c r="E44" s="12"/>
      <c r="F44" s="12"/>
      <c r="G44" s="13"/>
      <c r="K44" s="12"/>
      <c r="N44" s="11"/>
      <c r="O44" s="11"/>
      <c r="P44" s="11"/>
      <c r="Q44" s="11"/>
    </row>
    <row r="45" spans="1:17" x14ac:dyDescent="0.25">
      <c r="A45" s="71" t="s">
        <v>54</v>
      </c>
      <c r="C45" s="13"/>
      <c r="D45" s="12"/>
      <c r="E45" s="12"/>
      <c r="F45" s="12"/>
      <c r="G45" s="13"/>
      <c r="K45" s="12"/>
      <c r="N45" s="11"/>
      <c r="O45" s="11"/>
      <c r="P45" s="11"/>
      <c r="Q45" s="11"/>
    </row>
    <row r="46" spans="1:17" ht="3" customHeight="1" x14ac:dyDescent="0.25">
      <c r="C46" s="13"/>
      <c r="D46" s="12"/>
      <c r="E46" s="12"/>
      <c r="F46" s="12"/>
      <c r="G46" s="13"/>
      <c r="K46" s="12"/>
      <c r="N46" s="11"/>
      <c r="O46" s="11"/>
      <c r="P46" s="11"/>
      <c r="Q46" s="11"/>
    </row>
    <row r="47" spans="1:17" ht="28.5" customHeight="1" x14ac:dyDescent="0.25">
      <c r="A47" s="92" t="s">
        <v>44</v>
      </c>
      <c r="B47" s="92"/>
      <c r="C47" s="92"/>
      <c r="D47" s="92"/>
    </row>
    <row r="48" spans="1:17" ht="38.25" x14ac:dyDescent="0.25">
      <c r="A48" s="31" t="s">
        <v>43</v>
      </c>
      <c r="B48" s="31" t="s">
        <v>42</v>
      </c>
      <c r="C48" s="31" t="s">
        <v>41</v>
      </c>
      <c r="D48" s="70" t="s">
        <v>55</v>
      </c>
      <c r="F48" s="12"/>
    </row>
    <row r="49" spans="1:12" ht="20.25" customHeight="1" x14ac:dyDescent="0.25">
      <c r="A49" s="27" t="s">
        <v>40</v>
      </c>
      <c r="B49" s="50">
        <v>408067</v>
      </c>
      <c r="C49" s="51">
        <v>635.24</v>
      </c>
      <c r="D49" s="73">
        <f>C49/$C$68</f>
        <v>0.46674504041146214</v>
      </c>
      <c r="E49" s="86"/>
      <c r="K49" s="13" t="s">
        <v>47</v>
      </c>
    </row>
    <row r="50" spans="1:12" ht="20.25" customHeight="1" x14ac:dyDescent="0.25">
      <c r="A50" s="30" t="s">
        <v>39</v>
      </c>
      <c r="B50" s="50">
        <v>52252</v>
      </c>
      <c r="C50" s="51">
        <v>716.19</v>
      </c>
      <c r="D50" s="73">
        <f t="shared" ref="D50:D65" si="0">C50/$C$68</f>
        <v>0.52622336517266721</v>
      </c>
      <c r="E50" s="86"/>
    </row>
    <row r="51" spans="1:12" ht="20.25" customHeight="1" x14ac:dyDescent="0.25">
      <c r="A51" s="30" t="s">
        <v>38</v>
      </c>
      <c r="B51" s="50">
        <v>64213</v>
      </c>
      <c r="C51" s="51">
        <v>532.66</v>
      </c>
      <c r="D51" s="73">
        <f t="shared" si="0"/>
        <v>0.39137398971344595</v>
      </c>
      <c r="E51" s="86"/>
    </row>
    <row r="52" spans="1:12" ht="18" customHeight="1" x14ac:dyDescent="0.25">
      <c r="A52" s="28" t="s">
        <v>37</v>
      </c>
      <c r="B52" s="52">
        <v>524532</v>
      </c>
      <c r="C52" s="53">
        <v>630.75</v>
      </c>
      <c r="D52" s="74">
        <f t="shared" si="0"/>
        <v>0.46344599559147687</v>
      </c>
      <c r="E52" s="86"/>
    </row>
    <row r="53" spans="1:12" ht="21" customHeight="1" x14ac:dyDescent="0.25">
      <c r="A53" s="27" t="s">
        <v>36</v>
      </c>
      <c r="B53" s="50">
        <v>177167</v>
      </c>
      <c r="C53" s="51">
        <v>573.5</v>
      </c>
      <c r="D53" s="73">
        <f t="shared" si="0"/>
        <v>0.42138133725202059</v>
      </c>
      <c r="E53" s="86"/>
    </row>
    <row r="54" spans="1:12" ht="21" customHeight="1" x14ac:dyDescent="0.25">
      <c r="A54" s="29" t="s">
        <v>35</v>
      </c>
      <c r="B54" s="50">
        <v>383</v>
      </c>
      <c r="C54" s="51">
        <v>567.44000000000005</v>
      </c>
      <c r="D54" s="73">
        <f t="shared" si="0"/>
        <v>0.41692872887582666</v>
      </c>
      <c r="E54" s="86"/>
    </row>
    <row r="55" spans="1:12" ht="18" customHeight="1" x14ac:dyDescent="0.25">
      <c r="A55" s="28" t="s">
        <v>34</v>
      </c>
      <c r="B55" s="52">
        <v>702082</v>
      </c>
      <c r="C55" s="53">
        <v>616.27</v>
      </c>
      <c r="D55" s="74">
        <f t="shared" si="0"/>
        <v>0.45280675973548862</v>
      </c>
      <c r="E55" s="86"/>
    </row>
    <row r="56" spans="1:12" ht="19.5" customHeight="1" x14ac:dyDescent="0.25">
      <c r="A56" s="27" t="s">
        <v>33</v>
      </c>
      <c r="B56" s="50">
        <v>84303</v>
      </c>
      <c r="C56" s="51">
        <v>419.53</v>
      </c>
      <c r="D56" s="73">
        <f t="shared" si="0"/>
        <v>0.30825128581925054</v>
      </c>
      <c r="E56" s="86"/>
    </row>
    <row r="57" spans="1:12" ht="19.5" customHeight="1" x14ac:dyDescent="0.25">
      <c r="A57" s="27" t="s">
        <v>32</v>
      </c>
      <c r="B57" s="50">
        <v>156981</v>
      </c>
      <c r="C57" s="51">
        <v>484.24</v>
      </c>
      <c r="D57" s="73">
        <f t="shared" si="0"/>
        <v>0.35579720793534164</v>
      </c>
      <c r="E57" s="86"/>
    </row>
    <row r="58" spans="1:12" ht="18.75" x14ac:dyDescent="0.25">
      <c r="A58" s="26" t="s">
        <v>31</v>
      </c>
      <c r="B58" s="54">
        <v>943366</v>
      </c>
      <c r="C58" s="55">
        <v>576.72</v>
      </c>
      <c r="D58" s="75">
        <f t="shared" si="0"/>
        <v>0.42374724467303454</v>
      </c>
    </row>
    <row r="59" spans="1:12" ht="19.5" customHeight="1" x14ac:dyDescent="0.25">
      <c r="A59" s="25" t="s">
        <v>30</v>
      </c>
      <c r="B59" s="56">
        <v>16075</v>
      </c>
      <c r="C59" s="57">
        <v>810.9</v>
      </c>
      <c r="D59" s="75">
        <f t="shared" si="0"/>
        <v>0.59581190301249076</v>
      </c>
      <c r="L59" s="48"/>
    </row>
    <row r="60" spans="1:12" ht="19.5" customHeight="1" x14ac:dyDescent="0.25">
      <c r="A60" s="25" t="s">
        <v>29</v>
      </c>
      <c r="B60" s="56">
        <v>72130</v>
      </c>
      <c r="C60" s="57">
        <v>1213.97</v>
      </c>
      <c r="D60" s="75">
        <f t="shared" si="0"/>
        <v>0.8919691403379868</v>
      </c>
    </row>
    <row r="61" spans="1:12" ht="19.5" customHeight="1" x14ac:dyDescent="0.25">
      <c r="A61" s="25" t="s">
        <v>28</v>
      </c>
      <c r="B61" s="56">
        <v>7358</v>
      </c>
      <c r="C61" s="57">
        <v>674.47</v>
      </c>
      <c r="D61" s="75">
        <f t="shared" si="0"/>
        <v>0.49556943423952976</v>
      </c>
    </row>
    <row r="62" spans="1:12" ht="19.5" customHeight="1" x14ac:dyDescent="0.3">
      <c r="A62" s="24" t="s">
        <v>27</v>
      </c>
      <c r="B62" s="58">
        <v>1038929</v>
      </c>
      <c r="C62" s="59">
        <v>625.27</v>
      </c>
      <c r="D62" s="76">
        <f t="shared" si="0"/>
        <v>0.45941954445260835</v>
      </c>
    </row>
    <row r="63" spans="1:12" ht="18.75" customHeight="1" x14ac:dyDescent="0.25">
      <c r="A63" s="23" t="s">
        <v>26</v>
      </c>
      <c r="B63" s="60">
        <v>21909</v>
      </c>
      <c r="C63" s="61">
        <v>773.01</v>
      </c>
      <c r="D63" s="73">
        <f t="shared" si="0"/>
        <v>0.56797207935341665</v>
      </c>
    </row>
    <row r="64" spans="1:12" ht="18.75" customHeight="1" x14ac:dyDescent="0.25">
      <c r="A64" s="23" t="s">
        <v>25</v>
      </c>
      <c r="B64" s="60">
        <v>106828</v>
      </c>
      <c r="C64" s="61">
        <v>644.87</v>
      </c>
      <c r="D64" s="73">
        <f t="shared" si="0"/>
        <v>0.47382072005878029</v>
      </c>
    </row>
    <row r="65" spans="1:17" ht="29.25" customHeight="1" x14ac:dyDescent="0.25">
      <c r="A65" s="23" t="s">
        <v>24</v>
      </c>
      <c r="B65" s="62">
        <v>94405</v>
      </c>
      <c r="C65" s="64">
        <v>917.75</v>
      </c>
      <c r="D65" s="79">
        <f t="shared" si="0"/>
        <v>0.67432035268185153</v>
      </c>
      <c r="K65" s="81"/>
    </row>
    <row r="66" spans="1:17" ht="30.75" customHeight="1" x14ac:dyDescent="0.25">
      <c r="A66" s="22" t="s">
        <v>23</v>
      </c>
      <c r="B66" s="62">
        <v>272335</v>
      </c>
      <c r="C66" s="63" t="s">
        <v>56</v>
      </c>
      <c r="D66" s="82">
        <v>0.29099999999999998</v>
      </c>
      <c r="E66" s="69"/>
      <c r="F66" s="87"/>
      <c r="G66" s="88"/>
      <c r="I66" s="21"/>
    </row>
    <row r="67" spans="1:17" ht="18" customHeight="1" x14ac:dyDescent="0.25">
      <c r="A67" s="20" t="s">
        <v>22</v>
      </c>
      <c r="B67" s="19">
        <v>13.17</v>
      </c>
      <c r="C67" s="18">
        <v>7.46</v>
      </c>
      <c r="F67" s="13"/>
      <c r="K67" s="12"/>
      <c r="M67" s="11"/>
      <c r="N67" s="11"/>
      <c r="O67" s="11"/>
      <c r="P67" s="11"/>
      <c r="Q67" s="11"/>
    </row>
    <row r="68" spans="1:17" ht="25.5" customHeight="1" x14ac:dyDescent="0.25">
      <c r="A68" s="91" t="s">
        <v>57</v>
      </c>
      <c r="B68" s="91"/>
      <c r="C68" s="77">
        <v>1361</v>
      </c>
      <c r="F68" s="13"/>
      <c r="K68" s="12"/>
      <c r="M68" s="11"/>
      <c r="N68" s="11"/>
      <c r="O68" s="11"/>
      <c r="P68" s="11"/>
      <c r="Q68" s="11"/>
    </row>
    <row r="95" spans="1:6" x14ac:dyDescent="0.25">
      <c r="A95" s="17" t="s">
        <v>21</v>
      </c>
      <c r="B95" s="16"/>
      <c r="C95"/>
      <c r="D95"/>
      <c r="E95"/>
      <c r="F95"/>
    </row>
    <row r="96" spans="1:6" ht="12" customHeight="1" x14ac:dyDescent="0.25">
      <c r="A96" s="17" t="s">
        <v>20</v>
      </c>
      <c r="B96" s="16"/>
      <c r="C96" s="16"/>
      <c r="D96" s="16"/>
      <c r="E96" s="16"/>
      <c r="F96" s="16"/>
    </row>
    <row r="97" spans="1:12" ht="5.25" customHeight="1" x14ac:dyDescent="0.25"/>
    <row r="98" spans="1:12" ht="15" customHeight="1" x14ac:dyDescent="0.25">
      <c r="A98" s="94" t="s">
        <v>45</v>
      </c>
      <c r="B98" s="94"/>
      <c r="C98" s="94"/>
      <c r="D98" s="94"/>
      <c r="E98" s="14"/>
      <c r="F98" s="14"/>
      <c r="G98" s="14"/>
      <c r="H98" s="14"/>
      <c r="I98" s="14"/>
      <c r="J98" s="14"/>
      <c r="K98" s="14"/>
      <c r="L98" s="14"/>
    </row>
    <row r="99" spans="1:12" ht="15" customHeight="1" x14ac:dyDescent="0.25">
      <c r="A99" s="94"/>
      <c r="B99" s="94"/>
      <c r="C99" s="94"/>
      <c r="D99" s="94"/>
      <c r="E99" s="15"/>
      <c r="F99" s="15"/>
      <c r="G99" s="15"/>
      <c r="H99" s="15"/>
      <c r="I99" s="15"/>
      <c r="J99" s="15"/>
      <c r="K99" s="15"/>
      <c r="L99" s="15"/>
    </row>
    <row r="100" spans="1:12" ht="11.25" customHeight="1" x14ac:dyDescent="0.25">
      <c r="A100" s="94"/>
      <c r="B100" s="94"/>
      <c r="C100" s="94"/>
      <c r="D100" s="94"/>
    </row>
    <row r="101" spans="1:12" ht="67.5" customHeight="1" x14ac:dyDescent="0.25">
      <c r="A101" s="94" t="s">
        <v>46</v>
      </c>
      <c r="B101" s="94"/>
      <c r="C101" s="94"/>
      <c r="D101" s="94"/>
    </row>
    <row r="102" spans="1:12" ht="59.25" customHeight="1" x14ac:dyDescent="0.25">
      <c r="A102" s="93" t="s">
        <v>60</v>
      </c>
      <c r="B102" s="93"/>
      <c r="C102" s="93"/>
      <c r="D102" s="93"/>
    </row>
    <row r="117" spans="1:11" ht="15" customHeight="1" x14ac:dyDescent="0.25">
      <c r="A117" s="89"/>
      <c r="B117" s="89"/>
      <c r="C117" s="89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89"/>
      <c r="B118" s="89"/>
      <c r="C118" s="89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/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5" t="s">
        <v>12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R3" s="7"/>
    </row>
    <row r="4" spans="2:29" x14ac:dyDescent="0.25">
      <c r="R4" s="7"/>
    </row>
    <row r="5" spans="2:29" x14ac:dyDescent="0.25">
      <c r="B5" t="s">
        <v>58</v>
      </c>
      <c r="I5" s="12"/>
      <c r="R5" s="7"/>
    </row>
    <row r="6" spans="2:29" ht="34.5" customHeight="1" x14ac:dyDescent="0.25">
      <c r="B6" s="4" t="s">
        <v>11</v>
      </c>
      <c r="C6" s="4" t="s">
        <v>0</v>
      </c>
      <c r="D6" s="4" t="s">
        <v>8</v>
      </c>
      <c r="E6" s="4" t="s">
        <v>59</v>
      </c>
      <c r="R6" s="66"/>
    </row>
    <row r="7" spans="2:29" x14ac:dyDescent="0.25">
      <c r="B7" s="5" t="s">
        <v>9</v>
      </c>
      <c r="C7" s="2">
        <v>60200</v>
      </c>
      <c r="D7" s="10">
        <v>305.60958903654489</v>
      </c>
      <c r="E7" s="3">
        <f t="shared" ref="E7:E30" si="0">D7/$D$33</f>
        <v>0.22454782442067955</v>
      </c>
    </row>
    <row r="8" spans="2:29" x14ac:dyDescent="0.25">
      <c r="B8" s="5" t="s">
        <v>1</v>
      </c>
      <c r="C8" s="2">
        <v>46689</v>
      </c>
      <c r="D8" s="10">
        <v>375.74</v>
      </c>
      <c r="E8" s="3">
        <f t="shared" si="0"/>
        <v>0.27607641440117564</v>
      </c>
    </row>
    <row r="9" spans="2:29" x14ac:dyDescent="0.25">
      <c r="B9" s="5" t="s">
        <v>2</v>
      </c>
      <c r="C9" s="2">
        <v>49569</v>
      </c>
      <c r="D9" s="10">
        <v>484.73</v>
      </c>
      <c r="E9" s="3">
        <f t="shared" si="0"/>
        <v>0.35615723732549598</v>
      </c>
    </row>
    <row r="10" spans="2:29" x14ac:dyDescent="0.25">
      <c r="B10" s="5">
        <v>30</v>
      </c>
      <c r="C10" s="2">
        <v>20379</v>
      </c>
      <c r="D10" s="10">
        <v>604.96</v>
      </c>
      <c r="E10" s="3">
        <f t="shared" si="0"/>
        <v>0.44449669360764149</v>
      </c>
    </row>
    <row r="11" spans="2:29" x14ac:dyDescent="0.25">
      <c r="B11" s="5">
        <v>31</v>
      </c>
      <c r="C11" s="2">
        <v>12768</v>
      </c>
      <c r="D11" s="10">
        <v>625.84</v>
      </c>
      <c r="E11" s="3">
        <f t="shared" si="0"/>
        <v>0.45983835415135932</v>
      </c>
    </row>
    <row r="12" spans="2:29" x14ac:dyDescent="0.25">
      <c r="B12" s="5">
        <v>32</v>
      </c>
      <c r="C12" s="2">
        <v>11999</v>
      </c>
      <c r="D12" s="10">
        <v>636.23</v>
      </c>
      <c r="E12" s="3">
        <f t="shared" si="0"/>
        <v>0.46747244673034533</v>
      </c>
    </row>
    <row r="13" spans="2:29" x14ac:dyDescent="0.25">
      <c r="B13" s="5">
        <v>33</v>
      </c>
      <c r="C13" s="2">
        <v>10570</v>
      </c>
      <c r="D13" s="10">
        <v>660.24</v>
      </c>
      <c r="E13" s="3">
        <f t="shared" si="0"/>
        <v>0.48511388684790596</v>
      </c>
    </row>
    <row r="14" spans="2:29" x14ac:dyDescent="0.25">
      <c r="B14" s="5">
        <v>34</v>
      </c>
      <c r="C14" s="2">
        <v>8437</v>
      </c>
      <c r="D14" s="10">
        <v>700.74</v>
      </c>
      <c r="E14" s="3">
        <f t="shared" si="0"/>
        <v>0.51487141807494485</v>
      </c>
    </row>
    <row r="15" spans="2:29" x14ac:dyDescent="0.25">
      <c r="B15" s="5">
        <v>35</v>
      </c>
      <c r="C15" s="2">
        <v>42071</v>
      </c>
      <c r="D15" s="10">
        <v>713.81</v>
      </c>
      <c r="E15" s="3">
        <f t="shared" si="0"/>
        <v>0.5244746509919177</v>
      </c>
    </row>
    <row r="16" spans="2:29" x14ac:dyDescent="0.25">
      <c r="B16" s="5">
        <v>36</v>
      </c>
      <c r="C16" s="2">
        <v>14158</v>
      </c>
      <c r="D16" s="10">
        <v>757.74</v>
      </c>
      <c r="E16" s="3">
        <f t="shared" si="0"/>
        <v>0.55675238795003679</v>
      </c>
    </row>
    <row r="17" spans="2:5" x14ac:dyDescent="0.25">
      <c r="B17" s="5">
        <v>37</v>
      </c>
      <c r="C17" s="2">
        <v>12566</v>
      </c>
      <c r="D17" s="10">
        <v>799.13</v>
      </c>
      <c r="E17" s="3">
        <f t="shared" si="0"/>
        <v>0.5871638501102131</v>
      </c>
    </row>
    <row r="18" spans="2:5" x14ac:dyDescent="0.25">
      <c r="B18" s="5">
        <v>38</v>
      </c>
      <c r="C18" s="2">
        <v>12303</v>
      </c>
      <c r="D18" s="10">
        <v>842.97</v>
      </c>
      <c r="E18" s="3">
        <f t="shared" si="0"/>
        <v>0.61937545922116088</v>
      </c>
    </row>
    <row r="19" spans="2:5" x14ac:dyDescent="0.25">
      <c r="B19" s="5">
        <v>39</v>
      </c>
      <c r="C19" s="2">
        <v>11953</v>
      </c>
      <c r="D19" s="10">
        <v>886.69</v>
      </c>
      <c r="E19" s="3">
        <f t="shared" si="0"/>
        <v>0.65149889786921389</v>
      </c>
    </row>
    <row r="20" spans="2:5" x14ac:dyDescent="0.25">
      <c r="B20" s="5">
        <v>40</v>
      </c>
      <c r="C20" s="2">
        <v>26748</v>
      </c>
      <c r="D20" s="10">
        <v>874.56</v>
      </c>
      <c r="E20" s="3">
        <f t="shared" si="0"/>
        <v>0.64258633357825123</v>
      </c>
    </row>
    <row r="21" spans="2:5" x14ac:dyDescent="0.25">
      <c r="B21" s="5">
        <v>41</v>
      </c>
      <c r="C21" s="2">
        <v>14156</v>
      </c>
      <c r="D21" s="10">
        <v>895.31</v>
      </c>
      <c r="E21" s="3">
        <f t="shared" si="0"/>
        <v>0.65783247612049955</v>
      </c>
    </row>
    <row r="22" spans="2:5" x14ac:dyDescent="0.25">
      <c r="B22" s="5">
        <v>42</v>
      </c>
      <c r="C22" s="2">
        <v>10948</v>
      </c>
      <c r="D22" s="10">
        <v>902.04</v>
      </c>
      <c r="E22" s="3">
        <f t="shared" si="0"/>
        <v>0.66277736958119027</v>
      </c>
    </row>
    <row r="23" spans="2:5" x14ac:dyDescent="0.25">
      <c r="B23" s="5">
        <v>43</v>
      </c>
      <c r="C23" s="2">
        <v>10055</v>
      </c>
      <c r="D23" s="10">
        <v>902.18</v>
      </c>
      <c r="E23" s="3">
        <f t="shared" si="0"/>
        <v>0.6628802351212344</v>
      </c>
    </row>
    <row r="24" spans="2:5" x14ac:dyDescent="0.25">
      <c r="B24" s="5">
        <v>44</v>
      </c>
      <c r="C24" s="2">
        <v>8739</v>
      </c>
      <c r="D24" s="10">
        <v>918.93</v>
      </c>
      <c r="E24" s="3">
        <f t="shared" si="0"/>
        <v>0.67518736223365172</v>
      </c>
    </row>
    <row r="25" spans="2:5" x14ac:dyDescent="0.25">
      <c r="B25" s="5">
        <v>45</v>
      </c>
      <c r="C25" s="2">
        <v>8272</v>
      </c>
      <c r="D25" s="10">
        <v>926.79</v>
      </c>
      <c r="E25" s="3">
        <f t="shared" si="0"/>
        <v>0.68096252755326958</v>
      </c>
    </row>
    <row r="26" spans="2:5" x14ac:dyDescent="0.25">
      <c r="B26" s="5" t="s">
        <v>3</v>
      </c>
      <c r="C26" s="2">
        <v>15487</v>
      </c>
      <c r="D26" s="10">
        <v>1028.55</v>
      </c>
      <c r="E26" s="3">
        <f t="shared" si="0"/>
        <v>0.75573108008817047</v>
      </c>
    </row>
    <row r="27" spans="2:5" x14ac:dyDescent="0.25">
      <c r="B27" s="5" t="s">
        <v>4</v>
      </c>
      <c r="C27" s="6">
        <v>408067</v>
      </c>
      <c r="D27" s="68">
        <v>635.24</v>
      </c>
      <c r="E27" s="80">
        <f t="shared" si="0"/>
        <v>0.46674504041146214</v>
      </c>
    </row>
    <row r="28" spans="2:5" x14ac:dyDescent="0.25">
      <c r="B28" s="5" t="s">
        <v>5</v>
      </c>
      <c r="C28" s="2">
        <v>220611</v>
      </c>
      <c r="D28" s="10">
        <v>456.97</v>
      </c>
      <c r="E28" s="3">
        <f t="shared" si="0"/>
        <v>0.3357604702424688</v>
      </c>
    </row>
    <row r="29" spans="2:5" x14ac:dyDescent="0.25">
      <c r="B29" s="5" t="s">
        <v>6</v>
      </c>
      <c r="C29" s="2">
        <v>93051</v>
      </c>
      <c r="D29" s="10">
        <v>771.3</v>
      </c>
      <c r="E29" s="3">
        <f t="shared" si="0"/>
        <v>0.56671565025716386</v>
      </c>
    </row>
    <row r="30" spans="2:5" x14ac:dyDescent="0.25">
      <c r="B30" s="5" t="s">
        <v>7</v>
      </c>
      <c r="C30" s="2">
        <v>94405</v>
      </c>
      <c r="D30" s="10">
        <v>917.75</v>
      </c>
      <c r="E30" s="3">
        <f t="shared" si="0"/>
        <v>0.67432035268185153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0.5" customHeight="1" x14ac:dyDescent="0.25">
      <c r="B33" s="96" t="s">
        <v>57</v>
      </c>
      <c r="C33" s="96"/>
      <c r="D33" s="72">
        <v>1361</v>
      </c>
    </row>
    <row r="34" spans="2:4" x14ac:dyDescent="0.25">
      <c r="D34" s="13" t="s">
        <v>48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/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5" t="s">
        <v>17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 t="s">
        <v>10</v>
      </c>
      <c r="C7" s="2">
        <v>26888</v>
      </c>
      <c r="D7" s="10">
        <v>684.77783286224337</v>
      </c>
      <c r="E7" s="3">
        <f t="shared" ref="E7:E13" si="0">D7/$D$16</f>
        <v>0.50314315419709288</v>
      </c>
      <c r="G7" s="67"/>
      <c r="H7" s="1"/>
    </row>
    <row r="8" spans="2:29" x14ac:dyDescent="0.25">
      <c r="B8" s="5">
        <v>42</v>
      </c>
      <c r="C8" s="2">
        <v>11190</v>
      </c>
      <c r="D8" s="10">
        <v>716</v>
      </c>
      <c r="E8" s="3">
        <f t="shared" si="0"/>
        <v>0.52608376193975015</v>
      </c>
    </row>
    <row r="9" spans="2:29" x14ac:dyDescent="0.25">
      <c r="B9" s="5">
        <v>43</v>
      </c>
      <c r="C9" s="2">
        <v>6305</v>
      </c>
      <c r="D9" s="10">
        <v>748.52</v>
      </c>
      <c r="E9" s="3">
        <f t="shared" si="0"/>
        <v>0.54997795738427624</v>
      </c>
    </row>
    <row r="10" spans="2:29" x14ac:dyDescent="0.25">
      <c r="B10" s="5">
        <v>44</v>
      </c>
      <c r="C10" s="2">
        <v>3718</v>
      </c>
      <c r="D10" s="10">
        <v>780.78</v>
      </c>
      <c r="E10" s="3">
        <f t="shared" si="0"/>
        <v>0.57368111682586331</v>
      </c>
    </row>
    <row r="11" spans="2:29" x14ac:dyDescent="0.25">
      <c r="B11" s="5">
        <v>45</v>
      </c>
      <c r="C11" s="2">
        <v>2178</v>
      </c>
      <c r="D11" s="10">
        <v>804.68</v>
      </c>
      <c r="E11" s="3">
        <f t="shared" si="0"/>
        <v>0.59124173401910352</v>
      </c>
    </row>
    <row r="12" spans="2:29" x14ac:dyDescent="0.25">
      <c r="B12" s="5" t="s">
        <v>3</v>
      </c>
      <c r="C12" s="2">
        <v>1973</v>
      </c>
      <c r="D12" s="10">
        <v>822.46</v>
      </c>
      <c r="E12" s="3">
        <f t="shared" si="0"/>
        <v>0.60430565760470245</v>
      </c>
    </row>
    <row r="13" spans="2:29" x14ac:dyDescent="0.25">
      <c r="B13" s="5" t="s">
        <v>4</v>
      </c>
      <c r="C13" s="46">
        <v>52252</v>
      </c>
      <c r="D13" s="85">
        <v>716.19</v>
      </c>
      <c r="E13" s="80">
        <f t="shared" si="0"/>
        <v>0.52622336517266721</v>
      </c>
      <c r="G13" s="67"/>
      <c r="H13" s="1"/>
    </row>
    <row r="14" spans="2:29" x14ac:dyDescent="0.25">
      <c r="B14" s="84" t="s">
        <v>51</v>
      </c>
    </row>
    <row r="15" spans="2:29" x14ac:dyDescent="0.25">
      <c r="B15" s="84" t="s">
        <v>50</v>
      </c>
    </row>
    <row r="16" spans="2:29" ht="44.25" customHeight="1" x14ac:dyDescent="0.25">
      <c r="B16" s="96" t="str">
        <f>'starosna mirovina BMU'!B33:C33</f>
        <v>Prosječna mjesečna isplaćena netoplaća Republike Hrvatske za prosinac 2024. u eurima (EUR) (izvor: DZS)</v>
      </c>
      <c r="C16" s="96"/>
      <c r="D16" s="47">
        <f>'starosna mirovina BMU'!D33</f>
        <v>1361</v>
      </c>
    </row>
  </sheetData>
  <mergeCells count="2">
    <mergeCell ref="B2:E2"/>
    <mergeCell ref="B16:C16"/>
  </mergeCells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conditionalFormatting sqref="E7:E1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7" t="s">
        <v>18</v>
      </c>
      <c r="C2" s="97"/>
      <c r="D2" s="97"/>
      <c r="E2" s="9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 t="s">
        <v>9</v>
      </c>
      <c r="C7" s="2">
        <v>17753</v>
      </c>
      <c r="D7" s="10">
        <v>374.36198276347659</v>
      </c>
      <c r="E7" s="3">
        <f t="shared" ref="E7:E30" si="0">D7/$D$33</f>
        <v>0.27506391092099675</v>
      </c>
    </row>
    <row r="8" spans="2:29" x14ac:dyDescent="0.25">
      <c r="B8" s="5" t="s">
        <v>1</v>
      </c>
      <c r="C8" s="2">
        <v>14956</v>
      </c>
      <c r="D8" s="10">
        <v>512.09</v>
      </c>
      <c r="E8" s="3">
        <f t="shared" si="0"/>
        <v>0.37626010286554007</v>
      </c>
      <c r="I8" s="78"/>
    </row>
    <row r="9" spans="2:29" x14ac:dyDescent="0.25">
      <c r="B9" s="5" t="s">
        <v>2</v>
      </c>
      <c r="C9" s="2">
        <v>16472</v>
      </c>
      <c r="D9" s="10">
        <v>602.63</v>
      </c>
      <c r="E9" s="3">
        <f t="shared" si="0"/>
        <v>0.44278471711976486</v>
      </c>
    </row>
    <row r="10" spans="2:29" x14ac:dyDescent="0.25">
      <c r="B10" s="5">
        <v>30</v>
      </c>
      <c r="C10" s="2">
        <v>3060</v>
      </c>
      <c r="D10" s="10">
        <v>642.85</v>
      </c>
      <c r="E10" s="3">
        <f t="shared" si="0"/>
        <v>0.47233651726671566</v>
      </c>
    </row>
    <row r="11" spans="2:29" x14ac:dyDescent="0.25">
      <c r="B11" s="5">
        <v>31</v>
      </c>
      <c r="C11" s="2">
        <v>2520</v>
      </c>
      <c r="D11" s="10">
        <v>650.6</v>
      </c>
      <c r="E11" s="3">
        <f t="shared" si="0"/>
        <v>0.47803085966201325</v>
      </c>
    </row>
    <row r="12" spans="2:29" x14ac:dyDescent="0.25">
      <c r="B12" s="5">
        <v>32</v>
      </c>
      <c r="C12" s="2">
        <v>2225</v>
      </c>
      <c r="D12" s="10">
        <v>658.39</v>
      </c>
      <c r="E12" s="3">
        <f t="shared" si="0"/>
        <v>0.4837545922116091</v>
      </c>
    </row>
    <row r="13" spans="2:29" x14ac:dyDescent="0.25">
      <c r="B13" s="5">
        <v>33</v>
      </c>
      <c r="C13" s="2">
        <v>1861</v>
      </c>
      <c r="D13" s="10">
        <v>677.4</v>
      </c>
      <c r="E13" s="3">
        <f t="shared" si="0"/>
        <v>0.49772226304188094</v>
      </c>
    </row>
    <row r="14" spans="2:29" x14ac:dyDescent="0.25">
      <c r="B14" s="5">
        <v>34</v>
      </c>
      <c r="C14" s="2">
        <v>1407</v>
      </c>
      <c r="D14" s="10">
        <v>672.69</v>
      </c>
      <c r="E14" s="3">
        <f t="shared" si="0"/>
        <v>0.49426157237325502</v>
      </c>
    </row>
    <row r="15" spans="2:29" x14ac:dyDescent="0.25">
      <c r="B15" s="5">
        <v>35</v>
      </c>
      <c r="C15" s="2">
        <v>1157</v>
      </c>
      <c r="D15" s="10">
        <v>664.7</v>
      </c>
      <c r="E15" s="3">
        <f t="shared" si="0"/>
        <v>0.48839088905216754</v>
      </c>
    </row>
    <row r="16" spans="2:29" x14ac:dyDescent="0.25">
      <c r="B16" s="5">
        <v>36</v>
      </c>
      <c r="C16" s="2">
        <v>872</v>
      </c>
      <c r="D16" s="10">
        <v>684.05</v>
      </c>
      <c r="E16" s="3">
        <f t="shared" si="0"/>
        <v>0.50260837619397503</v>
      </c>
    </row>
    <row r="17" spans="2:10" x14ac:dyDescent="0.25">
      <c r="B17" s="5">
        <v>37</v>
      </c>
      <c r="C17" s="2">
        <v>643</v>
      </c>
      <c r="D17" s="10">
        <v>667.79</v>
      </c>
      <c r="E17" s="3">
        <f t="shared" si="0"/>
        <v>0.49066127847171193</v>
      </c>
    </row>
    <row r="18" spans="2:10" x14ac:dyDescent="0.25">
      <c r="B18" s="5">
        <v>38</v>
      </c>
      <c r="C18" s="2">
        <v>490</v>
      </c>
      <c r="D18" s="10">
        <v>693.52</v>
      </c>
      <c r="E18" s="3">
        <f t="shared" si="0"/>
        <v>0.50956649522409991</v>
      </c>
    </row>
    <row r="19" spans="2:10" x14ac:dyDescent="0.25">
      <c r="B19" s="5">
        <v>39</v>
      </c>
      <c r="C19" s="2">
        <v>288</v>
      </c>
      <c r="D19" s="10">
        <v>699.77</v>
      </c>
      <c r="E19" s="3">
        <f t="shared" si="0"/>
        <v>0.51415870683321085</v>
      </c>
    </row>
    <row r="20" spans="2:10" x14ac:dyDescent="0.25">
      <c r="B20" s="5">
        <v>40</v>
      </c>
      <c r="C20" s="2">
        <v>232</v>
      </c>
      <c r="D20" s="10">
        <v>681.08</v>
      </c>
      <c r="E20" s="3">
        <f t="shared" si="0"/>
        <v>0.50042615723732553</v>
      </c>
    </row>
    <row r="21" spans="2:10" x14ac:dyDescent="0.25">
      <c r="B21" s="5">
        <v>41</v>
      </c>
      <c r="C21" s="2">
        <v>121</v>
      </c>
      <c r="D21" s="10">
        <v>701.74</v>
      </c>
      <c r="E21" s="3">
        <f t="shared" si="0"/>
        <v>0.51560617193240266</v>
      </c>
    </row>
    <row r="22" spans="2:10" x14ac:dyDescent="0.25">
      <c r="B22" s="5">
        <v>42</v>
      </c>
      <c r="C22" s="2">
        <v>58</v>
      </c>
      <c r="D22" s="10">
        <v>730.5</v>
      </c>
      <c r="E22" s="3">
        <f t="shared" si="0"/>
        <v>0.53673769287288753</v>
      </c>
    </row>
    <row r="23" spans="2:10" x14ac:dyDescent="0.25">
      <c r="B23" s="5">
        <v>43</v>
      </c>
      <c r="C23" s="2">
        <v>42</v>
      </c>
      <c r="D23" s="10">
        <v>719.54</v>
      </c>
      <c r="E23" s="3">
        <f t="shared" si="0"/>
        <v>0.52868479059515061</v>
      </c>
    </row>
    <row r="24" spans="2:10" x14ac:dyDescent="0.25">
      <c r="B24" s="5">
        <v>44</v>
      </c>
      <c r="C24" s="2">
        <v>27</v>
      </c>
      <c r="D24" s="10">
        <v>745.88</v>
      </c>
      <c r="E24" s="3">
        <f t="shared" si="0"/>
        <v>0.54803820720058782</v>
      </c>
    </row>
    <row r="25" spans="2:10" x14ac:dyDescent="0.25">
      <c r="B25" s="5">
        <v>45</v>
      </c>
      <c r="C25" s="2">
        <v>13</v>
      </c>
      <c r="D25" s="10">
        <v>750.56</v>
      </c>
      <c r="E25" s="3">
        <f t="shared" si="0"/>
        <v>0.55147685525348999</v>
      </c>
    </row>
    <row r="26" spans="2:10" x14ac:dyDescent="0.25">
      <c r="B26" s="5" t="s">
        <v>3</v>
      </c>
      <c r="C26" s="2">
        <v>16</v>
      </c>
      <c r="D26" s="10">
        <v>770</v>
      </c>
      <c r="E26" s="3">
        <f t="shared" si="0"/>
        <v>0.56576047024246878</v>
      </c>
    </row>
    <row r="27" spans="2:10" x14ac:dyDescent="0.25">
      <c r="B27" s="5" t="s">
        <v>4</v>
      </c>
      <c r="C27" s="6">
        <v>64213</v>
      </c>
      <c r="D27" s="68">
        <v>532.66</v>
      </c>
      <c r="E27" s="80">
        <f t="shared" si="0"/>
        <v>0.39137398971344595</v>
      </c>
      <c r="J27" s="1"/>
    </row>
    <row r="28" spans="2:10" x14ac:dyDescent="0.25">
      <c r="B28" s="5" t="s">
        <v>5</v>
      </c>
      <c r="C28" s="2">
        <v>60254</v>
      </c>
      <c r="D28" s="10">
        <v>522.95000000000005</v>
      </c>
      <c r="E28" s="3">
        <f t="shared" si="0"/>
        <v>0.38423952975753128</v>
      </c>
    </row>
    <row r="29" spans="2:10" x14ac:dyDescent="0.25">
      <c r="B29" s="5" t="s">
        <v>6</v>
      </c>
      <c r="C29" s="2">
        <v>3450</v>
      </c>
      <c r="D29" s="10">
        <v>677.19</v>
      </c>
      <c r="E29" s="3">
        <f t="shared" si="0"/>
        <v>0.49756796473181486</v>
      </c>
    </row>
    <row r="30" spans="2:10" x14ac:dyDescent="0.25">
      <c r="B30" s="5" t="s">
        <v>7</v>
      </c>
      <c r="C30" s="2">
        <v>509</v>
      </c>
      <c r="D30" s="10">
        <v>702.8</v>
      </c>
      <c r="E30" s="3">
        <f t="shared" si="0"/>
        <v>0.51638501102130785</v>
      </c>
    </row>
    <row r="31" spans="2:10" x14ac:dyDescent="0.25">
      <c r="B31" s="84" t="s">
        <v>51</v>
      </c>
    </row>
    <row r="32" spans="2:10" x14ac:dyDescent="0.25">
      <c r="B32" s="84" t="s">
        <v>50</v>
      </c>
    </row>
    <row r="33" spans="2:4" ht="46.5" customHeight="1" x14ac:dyDescent="0.25">
      <c r="B33" s="96" t="str">
        <f>'starosna mirovina BMU'!B33:C33</f>
        <v>Prosječna mjesečna isplaćena netoplaća Republike Hrvatske za prosinac 2024. u eurima (EUR) (izvor: DZS)</v>
      </c>
      <c r="C33" s="96"/>
      <c r="D33" s="47">
        <f>'starosna mirovina BMU'!D33</f>
        <v>1361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0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5" t="s">
        <v>13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>
        <v>30</v>
      </c>
      <c r="C7" s="2">
        <v>19676</v>
      </c>
      <c r="D7" s="10">
        <v>478.65187843057527</v>
      </c>
      <c r="E7" s="3">
        <f t="shared" ref="E7:E27" si="0">D7/$D$30</f>
        <v>0.35169131405626397</v>
      </c>
    </row>
    <row r="8" spans="2:29" x14ac:dyDescent="0.25">
      <c r="B8" s="5">
        <v>31</v>
      </c>
      <c r="C8" s="2">
        <v>10159</v>
      </c>
      <c r="D8" s="10">
        <v>475.57</v>
      </c>
      <c r="E8" s="3">
        <f t="shared" si="0"/>
        <v>0.34942689199118293</v>
      </c>
    </row>
    <row r="9" spans="2:29" x14ac:dyDescent="0.25">
      <c r="B9" s="5">
        <v>32</v>
      </c>
      <c r="C9" s="2">
        <v>10933</v>
      </c>
      <c r="D9" s="10">
        <v>489.69</v>
      </c>
      <c r="E9" s="3">
        <f t="shared" si="0"/>
        <v>0.35980161645848641</v>
      </c>
    </row>
    <row r="10" spans="2:29" x14ac:dyDescent="0.25">
      <c r="B10" s="5">
        <v>33</v>
      </c>
      <c r="C10" s="2">
        <v>10351</v>
      </c>
      <c r="D10" s="10">
        <v>509.86</v>
      </c>
      <c r="E10" s="3">
        <f t="shared" si="0"/>
        <v>0.37462160176340925</v>
      </c>
    </row>
    <row r="11" spans="2:29" x14ac:dyDescent="0.25">
      <c r="B11" s="5">
        <v>34</v>
      </c>
      <c r="C11" s="2">
        <v>8412</v>
      </c>
      <c r="D11" s="10">
        <v>523.48</v>
      </c>
      <c r="E11" s="3">
        <f t="shared" si="0"/>
        <v>0.38462894930198382</v>
      </c>
    </row>
    <row r="12" spans="2:29" x14ac:dyDescent="0.25">
      <c r="B12" s="5">
        <v>35</v>
      </c>
      <c r="C12" s="2">
        <v>29173</v>
      </c>
      <c r="D12" s="10">
        <v>584.34</v>
      </c>
      <c r="E12" s="3">
        <f t="shared" si="0"/>
        <v>0.42934606906686262</v>
      </c>
    </row>
    <row r="13" spans="2:29" x14ac:dyDescent="0.25">
      <c r="B13" s="5">
        <v>36</v>
      </c>
      <c r="C13" s="2">
        <v>18649</v>
      </c>
      <c r="D13" s="10">
        <v>585.66999999999996</v>
      </c>
      <c r="E13" s="3">
        <f t="shared" si="0"/>
        <v>0.4303232916972814</v>
      </c>
    </row>
    <row r="14" spans="2:29" x14ac:dyDescent="0.25">
      <c r="B14" s="5">
        <v>37</v>
      </c>
      <c r="C14" s="2">
        <v>18269</v>
      </c>
      <c r="D14" s="10">
        <v>599.84</v>
      </c>
      <c r="E14" s="3">
        <f t="shared" si="0"/>
        <v>0.44073475385745775</v>
      </c>
    </row>
    <row r="15" spans="2:29" x14ac:dyDescent="0.25">
      <c r="B15" s="5">
        <v>38</v>
      </c>
      <c r="C15" s="2">
        <v>17033</v>
      </c>
      <c r="D15" s="10">
        <v>612.87</v>
      </c>
      <c r="E15" s="3">
        <f t="shared" si="0"/>
        <v>0.45030859662013228</v>
      </c>
    </row>
    <row r="16" spans="2:29" x14ac:dyDescent="0.25">
      <c r="B16" s="5">
        <v>39</v>
      </c>
      <c r="C16" s="2">
        <v>14079</v>
      </c>
      <c r="D16" s="10">
        <v>637.58000000000004</v>
      </c>
      <c r="E16" s="3">
        <f t="shared" si="0"/>
        <v>0.46846436443791334</v>
      </c>
    </row>
    <row r="17" spans="2:5" x14ac:dyDescent="0.25">
      <c r="B17" s="5">
        <v>40</v>
      </c>
      <c r="C17" s="2">
        <v>11141</v>
      </c>
      <c r="D17" s="10">
        <v>661.71</v>
      </c>
      <c r="E17" s="3">
        <f t="shared" si="0"/>
        <v>0.48619397501836886</v>
      </c>
    </row>
    <row r="18" spans="2:5" x14ac:dyDescent="0.25">
      <c r="B18" s="5">
        <v>41</v>
      </c>
      <c r="C18" s="2">
        <v>4730</v>
      </c>
      <c r="D18" s="10">
        <v>683.78</v>
      </c>
      <c r="E18" s="3">
        <f t="shared" si="0"/>
        <v>0.50240999265246145</v>
      </c>
    </row>
    <row r="19" spans="2:5" x14ac:dyDescent="0.25">
      <c r="B19" s="5">
        <v>42</v>
      </c>
      <c r="C19" s="2">
        <v>2235</v>
      </c>
      <c r="D19" s="10">
        <v>716.17</v>
      </c>
      <c r="E19" s="3">
        <f t="shared" si="0"/>
        <v>0.52620867009551797</v>
      </c>
    </row>
    <row r="20" spans="2:5" x14ac:dyDescent="0.25">
      <c r="B20" s="5">
        <v>43</v>
      </c>
      <c r="C20" s="2">
        <v>1212</v>
      </c>
      <c r="D20" s="10">
        <v>742.52</v>
      </c>
      <c r="E20" s="3">
        <f t="shared" si="0"/>
        <v>0.54556943423952975</v>
      </c>
    </row>
    <row r="21" spans="2:5" x14ac:dyDescent="0.25">
      <c r="B21" s="5">
        <v>44</v>
      </c>
      <c r="C21" s="2">
        <v>646</v>
      </c>
      <c r="D21" s="10">
        <v>773.24</v>
      </c>
      <c r="E21" s="3">
        <f t="shared" si="0"/>
        <v>0.56814107274063186</v>
      </c>
    </row>
    <row r="22" spans="2:5" x14ac:dyDescent="0.25">
      <c r="B22" s="5">
        <v>45</v>
      </c>
      <c r="C22" s="2">
        <v>283</v>
      </c>
      <c r="D22" s="10">
        <v>778.51</v>
      </c>
      <c r="E22" s="3">
        <f t="shared" si="0"/>
        <v>0.57201322556943424</v>
      </c>
    </row>
    <row r="23" spans="2:5" x14ac:dyDescent="0.25">
      <c r="B23" s="5" t="s">
        <v>3</v>
      </c>
      <c r="C23" s="2">
        <v>186</v>
      </c>
      <c r="D23" s="10">
        <v>808.18</v>
      </c>
      <c r="E23" s="3">
        <f t="shared" si="0"/>
        <v>0.59381337252020572</v>
      </c>
    </row>
    <row r="24" spans="2:5" x14ac:dyDescent="0.25">
      <c r="B24" s="5" t="s">
        <v>4</v>
      </c>
      <c r="C24" s="6">
        <f>SUM(C7:C23)</f>
        <v>177167</v>
      </c>
      <c r="D24" s="68">
        <v>573.5</v>
      </c>
      <c r="E24" s="80">
        <f t="shared" si="0"/>
        <v>0.42138133725202059</v>
      </c>
    </row>
    <row r="25" spans="2:5" x14ac:dyDescent="0.25">
      <c r="B25" s="5" t="s">
        <v>5</v>
      </c>
      <c r="C25" s="2">
        <v>59531</v>
      </c>
      <c r="D25" s="10">
        <v>491.91</v>
      </c>
      <c r="E25" s="3">
        <f t="shared" si="0"/>
        <v>0.36143277002204266</v>
      </c>
    </row>
    <row r="26" spans="2:5" x14ac:dyDescent="0.25">
      <c r="B26" s="5" t="s">
        <v>6</v>
      </c>
      <c r="C26" s="2">
        <v>97203</v>
      </c>
      <c r="D26" s="10">
        <v>600.22</v>
      </c>
      <c r="E26" s="3">
        <f t="shared" si="0"/>
        <v>0.44101396032329171</v>
      </c>
    </row>
    <row r="27" spans="2:5" x14ac:dyDescent="0.25">
      <c r="B27" s="5" t="s">
        <v>7</v>
      </c>
      <c r="C27" s="2">
        <v>20433</v>
      </c>
      <c r="D27" s="10">
        <v>684.04</v>
      </c>
      <c r="E27" s="3">
        <f t="shared" si="0"/>
        <v>0.50260102865540046</v>
      </c>
    </row>
    <row r="28" spans="2:5" x14ac:dyDescent="0.25">
      <c r="B28" s="84" t="s">
        <v>51</v>
      </c>
    </row>
    <row r="29" spans="2:5" x14ac:dyDescent="0.25">
      <c r="B29" s="84" t="s">
        <v>50</v>
      </c>
    </row>
    <row r="30" spans="2:5" ht="51.75" customHeight="1" x14ac:dyDescent="0.25">
      <c r="B30" s="96" t="str">
        <f>'starosna mirovina BMU'!B33:C33</f>
        <v>Prosječna mjesečna isplaćena netoplaća Republike Hrvatske za prosinac 2024. u eurima (EUR) (izvor: DZS)</v>
      </c>
      <c r="C30" s="96"/>
      <c r="D30" s="47">
        <f>'starosna mirovina BMU'!D33</f>
        <v>1361</v>
      </c>
    </row>
  </sheetData>
  <mergeCells count="2">
    <mergeCell ref="B2:E2"/>
    <mergeCell ref="B30:C30"/>
  </mergeCells>
  <conditionalFormatting sqref="E7:E2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7" t="s">
        <v>19</v>
      </c>
      <c r="C2" s="97"/>
      <c r="D2" s="97"/>
      <c r="E2" s="9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>
        <v>31</v>
      </c>
      <c r="C7" s="2">
        <v>14</v>
      </c>
      <c r="D7" s="10">
        <v>469.2442857142857</v>
      </c>
      <c r="E7" s="3">
        <f t="shared" ref="E7:E26" si="0">D7/$D$29</f>
        <v>0.34477904901857875</v>
      </c>
    </row>
    <row r="8" spans="2:29" x14ac:dyDescent="0.25">
      <c r="B8" s="5">
        <v>32</v>
      </c>
      <c r="C8" s="2">
        <v>46</v>
      </c>
      <c r="D8" s="10">
        <v>479.73</v>
      </c>
      <c r="E8" s="3">
        <f t="shared" si="0"/>
        <v>0.35248346803820724</v>
      </c>
    </row>
    <row r="9" spans="2:29" x14ac:dyDescent="0.25">
      <c r="B9" s="5">
        <v>33</v>
      </c>
      <c r="C9" s="2">
        <v>40</v>
      </c>
      <c r="D9" s="10">
        <v>479.72</v>
      </c>
      <c r="E9" s="3">
        <f t="shared" si="0"/>
        <v>0.35247612049963262</v>
      </c>
    </row>
    <row r="10" spans="2:29" x14ac:dyDescent="0.25">
      <c r="B10" s="5">
        <v>34</v>
      </c>
      <c r="C10" s="2">
        <v>21</v>
      </c>
      <c r="D10" s="10">
        <v>502.81</v>
      </c>
      <c r="E10" s="3">
        <f t="shared" si="0"/>
        <v>0.36944158706833213</v>
      </c>
    </row>
    <row r="11" spans="2:29" x14ac:dyDescent="0.25">
      <c r="B11" s="5">
        <v>35</v>
      </c>
      <c r="C11" s="2">
        <v>92</v>
      </c>
      <c r="D11" s="10">
        <v>588.44000000000005</v>
      </c>
      <c r="E11" s="3">
        <f t="shared" si="0"/>
        <v>0.43235855988243943</v>
      </c>
    </row>
    <row r="12" spans="2:29" x14ac:dyDescent="0.25">
      <c r="B12" s="5">
        <v>36</v>
      </c>
      <c r="C12" s="2">
        <v>56</v>
      </c>
      <c r="D12" s="10">
        <v>582.23</v>
      </c>
      <c r="E12" s="3">
        <f t="shared" si="0"/>
        <v>0.42779573842762675</v>
      </c>
    </row>
    <row r="13" spans="2:29" x14ac:dyDescent="0.25">
      <c r="B13" s="5">
        <v>37</v>
      </c>
      <c r="C13" s="2">
        <v>49</v>
      </c>
      <c r="D13" s="10">
        <v>592.77</v>
      </c>
      <c r="E13" s="3">
        <f t="shared" si="0"/>
        <v>0.43554004408523145</v>
      </c>
    </row>
    <row r="14" spans="2:29" x14ac:dyDescent="0.25">
      <c r="B14" s="5">
        <v>38</v>
      </c>
      <c r="C14" s="2">
        <v>27</v>
      </c>
      <c r="D14" s="10">
        <v>637.66999999999996</v>
      </c>
      <c r="E14" s="3">
        <f t="shared" si="0"/>
        <v>0.46853049228508448</v>
      </c>
    </row>
    <row r="15" spans="2:29" x14ac:dyDescent="0.25">
      <c r="B15" s="5">
        <v>39</v>
      </c>
      <c r="C15" s="2">
        <v>19</v>
      </c>
      <c r="D15" s="10">
        <v>647.26</v>
      </c>
      <c r="E15" s="3">
        <f t="shared" si="0"/>
        <v>0.47557678177810431</v>
      </c>
    </row>
    <row r="16" spans="2:29" x14ac:dyDescent="0.25">
      <c r="B16" s="5">
        <v>40</v>
      </c>
      <c r="C16" s="2">
        <v>10</v>
      </c>
      <c r="D16" s="10">
        <v>694.33</v>
      </c>
      <c r="E16" s="3">
        <f t="shared" si="0"/>
        <v>0.51016164584864077</v>
      </c>
    </row>
    <row r="17" spans="2:5" x14ac:dyDescent="0.25">
      <c r="B17" s="5">
        <v>41</v>
      </c>
      <c r="C17" s="2">
        <v>3</v>
      </c>
      <c r="D17" s="10">
        <v>723.84</v>
      </c>
      <c r="E17" s="3">
        <f t="shared" si="0"/>
        <v>0.53184423218221899</v>
      </c>
    </row>
    <row r="18" spans="2:5" x14ac:dyDescent="0.25">
      <c r="B18" s="5">
        <v>42</v>
      </c>
      <c r="C18" s="2">
        <v>4</v>
      </c>
      <c r="D18" s="10">
        <v>723.75</v>
      </c>
      <c r="E18" s="3">
        <f t="shared" si="0"/>
        <v>0.5317781043350478</v>
      </c>
    </row>
    <row r="19" spans="2:5" x14ac:dyDescent="0.25">
      <c r="B19" s="5">
        <v>43</v>
      </c>
      <c r="C19" s="2">
        <v>2</v>
      </c>
      <c r="D19" s="10">
        <v>817.15</v>
      </c>
      <c r="E19" s="3">
        <f t="shared" si="0"/>
        <v>0.6004041146216017</v>
      </c>
    </row>
    <row r="20" spans="2:5" x14ac:dyDescent="0.25">
      <c r="B20" s="5">
        <v>44</v>
      </c>
      <c r="C20" s="2">
        <v>0</v>
      </c>
      <c r="D20" s="10">
        <v>0</v>
      </c>
      <c r="E20" s="3">
        <f t="shared" si="0"/>
        <v>0</v>
      </c>
    </row>
    <row r="21" spans="2:5" x14ac:dyDescent="0.25">
      <c r="B21" s="5">
        <v>45</v>
      </c>
      <c r="C21" s="2">
        <v>0</v>
      </c>
      <c r="D21" s="10">
        <v>0</v>
      </c>
      <c r="E21" s="3">
        <f t="shared" si="0"/>
        <v>0</v>
      </c>
    </row>
    <row r="22" spans="2:5" x14ac:dyDescent="0.25">
      <c r="B22" s="5" t="s">
        <v>3</v>
      </c>
      <c r="C22" s="2">
        <v>0</v>
      </c>
      <c r="D22" s="10">
        <v>0</v>
      </c>
      <c r="E22" s="3">
        <f t="shared" si="0"/>
        <v>0</v>
      </c>
    </row>
    <row r="23" spans="2:5" x14ac:dyDescent="0.25">
      <c r="B23" s="5" t="s">
        <v>4</v>
      </c>
      <c r="C23" s="6">
        <f>SUM(C7:C22)</f>
        <v>383</v>
      </c>
      <c r="D23" s="68">
        <v>567.44000000000005</v>
      </c>
      <c r="E23" s="80">
        <f t="shared" si="0"/>
        <v>0.41692872887582666</v>
      </c>
    </row>
    <row r="24" spans="2:5" x14ac:dyDescent="0.25">
      <c r="B24" s="5" t="s">
        <v>5</v>
      </c>
      <c r="C24" s="2">
        <v>121</v>
      </c>
      <c r="D24" s="10">
        <v>482.52</v>
      </c>
      <c r="E24" s="3">
        <f t="shared" si="0"/>
        <v>0.35453343130051429</v>
      </c>
    </row>
    <row r="25" spans="2:5" x14ac:dyDescent="0.25">
      <c r="B25" s="5" t="s">
        <v>6</v>
      </c>
      <c r="C25" s="2">
        <v>243</v>
      </c>
      <c r="D25" s="10">
        <v>597.95000000000005</v>
      </c>
      <c r="E25" s="3">
        <f t="shared" si="0"/>
        <v>0.43934606906686263</v>
      </c>
    </row>
    <row r="26" spans="2:5" x14ac:dyDescent="0.25">
      <c r="B26" s="5" t="s">
        <v>7</v>
      </c>
      <c r="C26" s="2">
        <v>19</v>
      </c>
      <c r="D26" s="10">
        <v>718.11</v>
      </c>
      <c r="E26" s="3">
        <f t="shared" si="0"/>
        <v>0.52763409257898608</v>
      </c>
    </row>
    <row r="27" spans="2:5" x14ac:dyDescent="0.25">
      <c r="B27" s="84" t="s">
        <v>51</v>
      </c>
    </row>
    <row r="28" spans="2:5" x14ac:dyDescent="0.25">
      <c r="B28" s="84" t="s">
        <v>50</v>
      </c>
    </row>
    <row r="29" spans="2:5" ht="48" customHeight="1" x14ac:dyDescent="0.25">
      <c r="B29" s="96" t="str">
        <f>'starosna mirovina BMU'!B33:C33</f>
        <v>Prosječna mjesečna isplaćena netoplaća Republike Hrvatske za prosinac 2024. u eurima (EUR) (izvor: DZS)</v>
      </c>
      <c r="C29" s="96"/>
      <c r="D29" s="47">
        <f>'starosna mirovina BMU'!D33</f>
        <v>1361</v>
      </c>
    </row>
  </sheetData>
  <mergeCells count="2">
    <mergeCell ref="B2:E2"/>
    <mergeCell ref="B29:C29"/>
  </mergeCells>
  <conditionalFormatting sqref="E7:E2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5" t="s">
        <v>14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ht="26.25" customHeight="1" x14ac:dyDescent="0.25"/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 t="s">
        <v>9</v>
      </c>
      <c r="C7" s="2">
        <v>80482</v>
      </c>
      <c r="D7" s="10">
        <v>326.10444658432942</v>
      </c>
      <c r="E7" s="3">
        <f t="shared" ref="E7:E30" si="0">D7/$D$33</f>
        <v>0.23960650006196138</v>
      </c>
    </row>
    <row r="8" spans="2:29" x14ac:dyDescent="0.25">
      <c r="B8" s="5" t="s">
        <v>1</v>
      </c>
      <c r="C8" s="2">
        <v>61646</v>
      </c>
      <c r="D8" s="10">
        <v>408.82</v>
      </c>
      <c r="E8" s="3">
        <f t="shared" si="0"/>
        <v>0.30038207200587802</v>
      </c>
    </row>
    <row r="9" spans="2:29" x14ac:dyDescent="0.25">
      <c r="B9" s="5" t="s">
        <v>2</v>
      </c>
      <c r="C9" s="2">
        <v>66047</v>
      </c>
      <c r="D9" s="10">
        <v>514.13</v>
      </c>
      <c r="E9" s="3">
        <f t="shared" si="0"/>
        <v>0.37775900073475388</v>
      </c>
    </row>
    <row r="10" spans="2:29" x14ac:dyDescent="0.25">
      <c r="B10" s="5">
        <v>30</v>
      </c>
      <c r="C10" s="2">
        <v>41319</v>
      </c>
      <c r="D10" s="10">
        <v>555.02</v>
      </c>
      <c r="E10" s="3">
        <f t="shared" si="0"/>
        <v>0.4078030859662013</v>
      </c>
    </row>
    <row r="11" spans="2:29" x14ac:dyDescent="0.25">
      <c r="B11" s="5">
        <v>31</v>
      </c>
      <c r="C11" s="2">
        <v>25460</v>
      </c>
      <c r="D11" s="10">
        <v>568.25</v>
      </c>
      <c r="E11" s="3">
        <f t="shared" si="0"/>
        <v>0.4175238795003674</v>
      </c>
    </row>
    <row r="12" spans="2:29" x14ac:dyDescent="0.25">
      <c r="B12" s="5">
        <v>32</v>
      </c>
      <c r="C12" s="2">
        <v>25203</v>
      </c>
      <c r="D12" s="10">
        <v>574.33000000000004</v>
      </c>
      <c r="E12" s="3">
        <f t="shared" si="0"/>
        <v>0.42199118295371052</v>
      </c>
    </row>
    <row r="13" spans="2:29" x14ac:dyDescent="0.25">
      <c r="B13" s="5">
        <v>33</v>
      </c>
      <c r="C13" s="2">
        <v>22822</v>
      </c>
      <c r="D13" s="10">
        <v>593.12</v>
      </c>
      <c r="E13" s="3">
        <f t="shared" si="0"/>
        <v>0.43579720793534166</v>
      </c>
    </row>
    <row r="14" spans="2:29" x14ac:dyDescent="0.25">
      <c r="B14" s="5">
        <v>34</v>
      </c>
      <c r="C14" s="2">
        <v>18277</v>
      </c>
      <c r="D14" s="10">
        <v>616.77</v>
      </c>
      <c r="E14" s="3">
        <f t="shared" si="0"/>
        <v>0.45317413666421746</v>
      </c>
    </row>
    <row r="15" spans="2:29" x14ac:dyDescent="0.25">
      <c r="B15" s="5">
        <v>35</v>
      </c>
      <c r="C15" s="2">
        <v>72493</v>
      </c>
      <c r="D15" s="10">
        <v>660.77</v>
      </c>
      <c r="E15" s="3">
        <f t="shared" si="0"/>
        <v>0.48550330639235856</v>
      </c>
    </row>
    <row r="16" spans="2:29" x14ac:dyDescent="0.25">
      <c r="B16" s="5">
        <v>36</v>
      </c>
      <c r="C16" s="2">
        <v>33735</v>
      </c>
      <c r="D16" s="10">
        <v>660.42</v>
      </c>
      <c r="E16" s="3">
        <f t="shared" si="0"/>
        <v>0.48524614254224829</v>
      </c>
    </row>
    <row r="17" spans="2:5" x14ac:dyDescent="0.25">
      <c r="B17" s="5">
        <v>37</v>
      </c>
      <c r="C17" s="2">
        <v>31527</v>
      </c>
      <c r="D17" s="10">
        <v>680.65</v>
      </c>
      <c r="E17" s="3">
        <f t="shared" si="0"/>
        <v>0.50011021307861869</v>
      </c>
    </row>
    <row r="18" spans="2:5" x14ac:dyDescent="0.25">
      <c r="B18" s="5">
        <v>38</v>
      </c>
      <c r="C18" s="2">
        <v>29853</v>
      </c>
      <c r="D18" s="10">
        <v>709.04</v>
      </c>
      <c r="E18" s="3">
        <f t="shared" si="0"/>
        <v>0.52096987509184423</v>
      </c>
    </row>
    <row r="19" spans="2:5" x14ac:dyDescent="0.25">
      <c r="B19" s="5">
        <v>39</v>
      </c>
      <c r="C19" s="2">
        <v>26339</v>
      </c>
      <c r="D19" s="10">
        <v>751.32</v>
      </c>
      <c r="E19" s="3">
        <f t="shared" si="0"/>
        <v>0.55203526818515802</v>
      </c>
    </row>
    <row r="20" spans="2:5" x14ac:dyDescent="0.25">
      <c r="B20" s="5">
        <v>40</v>
      </c>
      <c r="C20" s="2">
        <v>38131</v>
      </c>
      <c r="D20" s="10">
        <v>811.15</v>
      </c>
      <c r="E20" s="3">
        <f t="shared" si="0"/>
        <v>0.59599559147685521</v>
      </c>
    </row>
    <row r="21" spans="2:5" x14ac:dyDescent="0.25">
      <c r="B21" s="5">
        <v>41</v>
      </c>
      <c r="C21" s="2">
        <v>45159</v>
      </c>
      <c r="D21" s="10">
        <v>752.52</v>
      </c>
      <c r="E21" s="3">
        <f t="shared" si="0"/>
        <v>0.55291697281410723</v>
      </c>
    </row>
    <row r="22" spans="2:5" x14ac:dyDescent="0.25">
      <c r="B22" s="5">
        <v>42</v>
      </c>
      <c r="C22" s="2">
        <v>24435</v>
      </c>
      <c r="D22" s="10">
        <v>799.4</v>
      </c>
      <c r="E22" s="3">
        <f t="shared" si="0"/>
        <v>0.58736223365172668</v>
      </c>
    </row>
    <row r="23" spans="2:5" x14ac:dyDescent="0.25">
      <c r="B23" s="5">
        <v>43</v>
      </c>
      <c r="C23" s="2">
        <v>17616</v>
      </c>
      <c r="D23" s="10">
        <v>835.75</v>
      </c>
      <c r="E23" s="3">
        <f t="shared" si="0"/>
        <v>0.61407053637031594</v>
      </c>
    </row>
    <row r="24" spans="2:5" x14ac:dyDescent="0.25">
      <c r="B24" s="5">
        <v>44</v>
      </c>
      <c r="C24" s="2">
        <v>13130</v>
      </c>
      <c r="D24" s="10">
        <v>872.29</v>
      </c>
      <c r="E24" s="3">
        <f t="shared" si="0"/>
        <v>0.64091844232182216</v>
      </c>
    </row>
    <row r="25" spans="2:5" x14ac:dyDescent="0.25">
      <c r="B25" s="5">
        <v>45</v>
      </c>
      <c r="C25" s="2">
        <v>10746</v>
      </c>
      <c r="D25" s="10">
        <v>897.92</v>
      </c>
      <c r="E25" s="3">
        <f t="shared" si="0"/>
        <v>0.65975018368846439</v>
      </c>
    </row>
    <row r="26" spans="2:5" x14ac:dyDescent="0.25">
      <c r="B26" s="5" t="s">
        <v>3</v>
      </c>
      <c r="C26" s="2">
        <v>17662</v>
      </c>
      <c r="D26" s="10">
        <v>1002.98</v>
      </c>
      <c r="E26" s="3">
        <f t="shared" si="0"/>
        <v>0.73694342395297574</v>
      </c>
    </row>
    <row r="27" spans="2:5" x14ac:dyDescent="0.25">
      <c r="B27" s="5" t="s">
        <v>4</v>
      </c>
      <c r="C27" s="6">
        <v>702082</v>
      </c>
      <c r="D27" s="68">
        <v>616.27</v>
      </c>
      <c r="E27" s="80">
        <f t="shared" si="0"/>
        <v>0.45280675973548862</v>
      </c>
    </row>
    <row r="28" spans="2:5" x14ac:dyDescent="0.25">
      <c r="B28" s="5" t="s">
        <v>5</v>
      </c>
      <c r="C28" s="2">
        <v>341256</v>
      </c>
      <c r="D28" s="10">
        <v>474.98</v>
      </c>
      <c r="E28" s="3">
        <f t="shared" si="0"/>
        <v>0.34899338721528289</v>
      </c>
    </row>
    <row r="29" spans="2:5" x14ac:dyDescent="0.25">
      <c r="B29" s="5" t="s">
        <v>6</v>
      </c>
      <c r="C29" s="2">
        <v>193947</v>
      </c>
      <c r="D29" s="10">
        <v>683.67</v>
      </c>
      <c r="E29" s="3">
        <f t="shared" si="0"/>
        <v>0.50232916972814101</v>
      </c>
    </row>
    <row r="30" spans="2:5" x14ac:dyDescent="0.25">
      <c r="B30" s="5" t="s">
        <v>7</v>
      </c>
      <c r="C30" s="2">
        <v>166879</v>
      </c>
      <c r="D30" s="10">
        <v>826.86</v>
      </c>
      <c r="E30" s="3">
        <f t="shared" si="0"/>
        <v>0.60753857457751659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5.75" customHeight="1" x14ac:dyDescent="0.25">
      <c r="B33" s="96" t="str">
        <f>'starosna mirovina BMU'!B33:C33</f>
        <v>Prosječna mjesečna isplaćena netoplaća Republike Hrvatske za prosinac 2024. u eurima (EUR) (izvor: DZS)</v>
      </c>
      <c r="C33" s="96"/>
      <c r="D33" s="47">
        <f>'starosna mirovina BMU'!D33</f>
        <v>1361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8" t="s">
        <v>15</v>
      </c>
      <c r="C2" s="98"/>
      <c r="D2" s="98"/>
      <c r="E2" s="9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 t="s">
        <v>9</v>
      </c>
      <c r="C7" s="2">
        <v>34022</v>
      </c>
      <c r="D7" s="10">
        <v>343.59404238433956</v>
      </c>
      <c r="E7" s="3">
        <f t="shared" ref="E7:E30" si="0">D7/$D$33</f>
        <v>0.25245704804139568</v>
      </c>
    </row>
    <row r="8" spans="2:29" x14ac:dyDescent="0.25">
      <c r="B8" s="5" t="s">
        <v>1</v>
      </c>
      <c r="C8" s="2">
        <v>17291</v>
      </c>
      <c r="D8" s="10">
        <v>417.06</v>
      </c>
      <c r="E8" s="3">
        <f t="shared" si="0"/>
        <v>0.30643644379132989</v>
      </c>
      <c r="I8" s="1"/>
    </row>
    <row r="9" spans="2:29" x14ac:dyDescent="0.25">
      <c r="B9" s="5" t="s">
        <v>2</v>
      </c>
      <c r="C9" s="2">
        <v>17336</v>
      </c>
      <c r="D9" s="10">
        <v>466.22</v>
      </c>
      <c r="E9" s="3">
        <f t="shared" si="0"/>
        <v>0.34255694342395299</v>
      </c>
    </row>
    <row r="10" spans="2:29" x14ac:dyDescent="0.25">
      <c r="B10" s="5">
        <v>30</v>
      </c>
      <c r="C10" s="2">
        <v>2949</v>
      </c>
      <c r="D10" s="10">
        <v>500.48</v>
      </c>
      <c r="E10" s="3">
        <f t="shared" si="0"/>
        <v>0.36772961058045556</v>
      </c>
    </row>
    <row r="11" spans="2:29" x14ac:dyDescent="0.25">
      <c r="B11" s="5">
        <v>31</v>
      </c>
      <c r="C11" s="2">
        <v>2442</v>
      </c>
      <c r="D11" s="10">
        <v>507.28</v>
      </c>
      <c r="E11" s="3">
        <f t="shared" si="0"/>
        <v>0.37272593681116822</v>
      </c>
    </row>
    <row r="12" spans="2:29" x14ac:dyDescent="0.25">
      <c r="B12" s="5">
        <v>32</v>
      </c>
      <c r="C12" s="2">
        <v>2128</v>
      </c>
      <c r="D12" s="10">
        <v>521.17999999999995</v>
      </c>
      <c r="E12" s="3">
        <f t="shared" si="0"/>
        <v>0.38293901542983094</v>
      </c>
    </row>
    <row r="13" spans="2:29" x14ac:dyDescent="0.25">
      <c r="B13" s="5">
        <v>33</v>
      </c>
      <c r="C13" s="2">
        <v>1903</v>
      </c>
      <c r="D13" s="10">
        <v>534.23</v>
      </c>
      <c r="E13" s="3">
        <f t="shared" si="0"/>
        <v>0.39252755326965466</v>
      </c>
    </row>
    <row r="14" spans="2:29" x14ac:dyDescent="0.25">
      <c r="B14" s="5">
        <v>34</v>
      </c>
      <c r="C14" s="2">
        <v>1600</v>
      </c>
      <c r="D14" s="10">
        <v>546.53</v>
      </c>
      <c r="E14" s="3">
        <f t="shared" si="0"/>
        <v>0.40156502571638497</v>
      </c>
    </row>
    <row r="15" spans="2:29" x14ac:dyDescent="0.25">
      <c r="B15" s="5">
        <v>35</v>
      </c>
      <c r="C15" s="2">
        <v>1279</v>
      </c>
      <c r="D15" s="10">
        <v>550.35</v>
      </c>
      <c r="E15" s="3">
        <f t="shared" si="0"/>
        <v>0.40437178545187363</v>
      </c>
    </row>
    <row r="16" spans="2:29" x14ac:dyDescent="0.25">
      <c r="B16" s="5">
        <v>36</v>
      </c>
      <c r="C16" s="2">
        <v>1045</v>
      </c>
      <c r="D16" s="10">
        <v>560.91999999999996</v>
      </c>
      <c r="E16" s="3">
        <f t="shared" si="0"/>
        <v>0.41213813372520203</v>
      </c>
    </row>
    <row r="17" spans="2:5" x14ac:dyDescent="0.25">
      <c r="B17" s="5">
        <v>37</v>
      </c>
      <c r="C17" s="2">
        <v>746</v>
      </c>
      <c r="D17" s="10">
        <v>580.33000000000004</v>
      </c>
      <c r="E17" s="3">
        <f t="shared" si="0"/>
        <v>0.42639970609845707</v>
      </c>
    </row>
    <row r="18" spans="2:5" x14ac:dyDescent="0.25">
      <c r="B18" s="5">
        <v>38</v>
      </c>
      <c r="C18" s="2">
        <v>584</v>
      </c>
      <c r="D18" s="10">
        <v>584.12</v>
      </c>
      <c r="E18" s="3">
        <f t="shared" si="0"/>
        <v>0.42918442321822192</v>
      </c>
    </row>
    <row r="19" spans="2:5" x14ac:dyDescent="0.25">
      <c r="B19" s="5">
        <v>39</v>
      </c>
      <c r="C19" s="2">
        <v>381</v>
      </c>
      <c r="D19" s="10">
        <v>590.04</v>
      </c>
      <c r="E19" s="3">
        <f t="shared" si="0"/>
        <v>0.43353416605437178</v>
      </c>
    </row>
    <row r="20" spans="2:5" x14ac:dyDescent="0.25">
      <c r="B20" s="5">
        <v>40</v>
      </c>
      <c r="C20" s="2">
        <v>240</v>
      </c>
      <c r="D20" s="10">
        <v>608.78</v>
      </c>
      <c r="E20" s="3">
        <f t="shared" si="0"/>
        <v>0.44730345334313004</v>
      </c>
    </row>
    <row r="21" spans="2:5" x14ac:dyDescent="0.25">
      <c r="B21" s="5">
        <v>41</v>
      </c>
      <c r="C21" s="2">
        <v>139</v>
      </c>
      <c r="D21" s="10">
        <v>607.66</v>
      </c>
      <c r="E21" s="3">
        <f t="shared" si="0"/>
        <v>0.44648052902277735</v>
      </c>
    </row>
    <row r="22" spans="2:5" x14ac:dyDescent="0.25">
      <c r="B22" s="5">
        <v>42</v>
      </c>
      <c r="C22" s="2">
        <v>71</v>
      </c>
      <c r="D22" s="10">
        <v>644.23</v>
      </c>
      <c r="E22" s="3">
        <f t="shared" si="0"/>
        <v>0.47335047759000737</v>
      </c>
    </row>
    <row r="23" spans="2:5" x14ac:dyDescent="0.25">
      <c r="B23" s="5">
        <v>43</v>
      </c>
      <c r="C23" s="2">
        <v>58</v>
      </c>
      <c r="D23" s="10">
        <v>696.68</v>
      </c>
      <c r="E23" s="3">
        <f t="shared" si="0"/>
        <v>0.51188831741366636</v>
      </c>
    </row>
    <row r="24" spans="2:5" x14ac:dyDescent="0.25">
      <c r="B24" s="5">
        <v>44</v>
      </c>
      <c r="C24" s="2">
        <v>30</v>
      </c>
      <c r="D24" s="10">
        <v>669.61</v>
      </c>
      <c r="E24" s="3">
        <f t="shared" si="0"/>
        <v>0.49199853049228509</v>
      </c>
    </row>
    <row r="25" spans="2:5" x14ac:dyDescent="0.25">
      <c r="B25" s="5">
        <v>45</v>
      </c>
      <c r="C25" s="2">
        <v>24</v>
      </c>
      <c r="D25" s="10">
        <v>702.04</v>
      </c>
      <c r="E25" s="3">
        <f t="shared" si="0"/>
        <v>0.51582659808963993</v>
      </c>
    </row>
    <row r="26" spans="2:5" x14ac:dyDescent="0.25">
      <c r="B26" s="5" t="s">
        <v>3</v>
      </c>
      <c r="C26" s="2">
        <v>35</v>
      </c>
      <c r="D26" s="10">
        <v>753.88</v>
      </c>
      <c r="E26" s="3">
        <f t="shared" si="0"/>
        <v>0.55391623806024981</v>
      </c>
    </row>
    <row r="27" spans="2:5" x14ac:dyDescent="0.25">
      <c r="B27" s="5" t="s">
        <v>4</v>
      </c>
      <c r="C27" s="6">
        <v>84303</v>
      </c>
      <c r="D27" s="68">
        <v>419.53</v>
      </c>
      <c r="E27" s="80">
        <f t="shared" si="0"/>
        <v>0.30825128581925054</v>
      </c>
    </row>
    <row r="28" spans="2:5" x14ac:dyDescent="0.25">
      <c r="B28" s="5" t="s">
        <v>5</v>
      </c>
      <c r="C28" s="2">
        <v>79671</v>
      </c>
      <c r="D28" s="10">
        <v>410.42</v>
      </c>
      <c r="E28" s="3">
        <f t="shared" si="0"/>
        <v>0.30155767817781043</v>
      </c>
    </row>
    <row r="29" spans="2:5" x14ac:dyDescent="0.25">
      <c r="B29" s="5" t="s">
        <v>6</v>
      </c>
      <c r="C29" s="2">
        <v>4035</v>
      </c>
      <c r="D29" s="10">
        <v>567.27</v>
      </c>
      <c r="E29" s="3">
        <f t="shared" si="0"/>
        <v>0.41680382072005878</v>
      </c>
    </row>
    <row r="30" spans="2:5" x14ac:dyDescent="0.25">
      <c r="B30" s="5" t="s">
        <v>7</v>
      </c>
      <c r="C30" s="2">
        <v>597</v>
      </c>
      <c r="D30" s="10">
        <v>636.59</v>
      </c>
      <c r="E30" s="3">
        <f t="shared" si="0"/>
        <v>0.46773695811903016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6.5" customHeight="1" x14ac:dyDescent="0.25">
      <c r="B33" s="96" t="str">
        <f>'starosna mirovina BMU'!B33:C33</f>
        <v>Prosječna mjesečna isplaćena netoplaća Republike Hrvatske za prosinac 2024. u eurima (EUR) (izvor: DZS)</v>
      </c>
      <c r="C33" s="96"/>
      <c r="D33" s="47">
        <f>'starosna mirovina BMU'!D33</f>
        <v>1361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5" t="s">
        <v>16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siječanj 2025. (isplata u veljači 2025.)</v>
      </c>
    </row>
    <row r="6" spans="2:29" ht="36" x14ac:dyDescent="0.25">
      <c r="B6" s="4" t="s">
        <v>49</v>
      </c>
      <c r="C6" s="4" t="s">
        <v>0</v>
      </c>
      <c r="D6" s="4" t="s">
        <v>8</v>
      </c>
      <c r="E6" s="4" t="str">
        <f>'starosna mirovina BMU'!E6</f>
        <v>udio u prosječnoj netoplaći za prosinac 2024.</v>
      </c>
    </row>
    <row r="7" spans="2:29" x14ac:dyDescent="0.25">
      <c r="B7" s="5" t="s">
        <v>9</v>
      </c>
      <c r="C7" s="2">
        <v>40407</v>
      </c>
      <c r="D7" s="10">
        <v>321.26103942386214</v>
      </c>
      <c r="E7" s="3">
        <f t="shared" ref="E7:E30" si="0">D7/$D$33</f>
        <v>0.23604778796756953</v>
      </c>
    </row>
    <row r="8" spans="2:29" x14ac:dyDescent="0.25">
      <c r="B8" s="5" t="s">
        <v>1</v>
      </c>
      <c r="C8" s="2">
        <v>18530</v>
      </c>
      <c r="D8" s="10">
        <v>371.36</v>
      </c>
      <c r="E8" s="3">
        <f t="shared" si="0"/>
        <v>0.27285819250551069</v>
      </c>
    </row>
    <row r="9" spans="2:29" x14ac:dyDescent="0.25">
      <c r="B9" s="5" t="s">
        <v>2</v>
      </c>
      <c r="C9" s="2">
        <v>20315</v>
      </c>
      <c r="D9" s="10">
        <v>450.67</v>
      </c>
      <c r="E9" s="3">
        <f t="shared" si="0"/>
        <v>0.33113152094048492</v>
      </c>
    </row>
    <row r="10" spans="2:29" x14ac:dyDescent="0.25">
      <c r="B10" s="5">
        <v>30</v>
      </c>
      <c r="C10" s="2">
        <v>4982</v>
      </c>
      <c r="D10" s="10">
        <v>491.24</v>
      </c>
      <c r="E10" s="3">
        <f t="shared" si="0"/>
        <v>0.36094048493754594</v>
      </c>
    </row>
    <row r="11" spans="2:29" x14ac:dyDescent="0.25">
      <c r="B11" s="5">
        <v>31</v>
      </c>
      <c r="C11" s="2">
        <v>4516</v>
      </c>
      <c r="D11" s="10">
        <v>512.69000000000005</v>
      </c>
      <c r="E11" s="3">
        <f t="shared" si="0"/>
        <v>0.37670095518001473</v>
      </c>
    </row>
    <row r="12" spans="2:29" x14ac:dyDescent="0.25">
      <c r="B12" s="5">
        <v>32</v>
      </c>
      <c r="C12" s="2">
        <v>4448</v>
      </c>
      <c r="D12" s="10">
        <v>517.04999999999995</v>
      </c>
      <c r="E12" s="3">
        <f t="shared" si="0"/>
        <v>0.37990448199853044</v>
      </c>
    </row>
    <row r="13" spans="2:29" x14ac:dyDescent="0.25">
      <c r="B13" s="5">
        <v>33</v>
      </c>
      <c r="C13" s="2">
        <v>4351</v>
      </c>
      <c r="D13" s="10">
        <v>537.84</v>
      </c>
      <c r="E13" s="3">
        <f t="shared" si="0"/>
        <v>0.39518001469507719</v>
      </c>
    </row>
    <row r="14" spans="2:29" x14ac:dyDescent="0.25">
      <c r="B14" s="5">
        <v>34</v>
      </c>
      <c r="C14" s="2">
        <v>3891</v>
      </c>
      <c r="D14" s="10">
        <v>556.96</v>
      </c>
      <c r="E14" s="3">
        <f t="shared" si="0"/>
        <v>0.4092285084496694</v>
      </c>
    </row>
    <row r="15" spans="2:29" x14ac:dyDescent="0.25">
      <c r="B15" s="5">
        <v>35</v>
      </c>
      <c r="C15" s="2">
        <v>12594</v>
      </c>
      <c r="D15" s="10">
        <v>538.97</v>
      </c>
      <c r="E15" s="3">
        <f t="shared" si="0"/>
        <v>0.39601028655400444</v>
      </c>
    </row>
    <row r="16" spans="2:29" x14ac:dyDescent="0.25">
      <c r="B16" s="5">
        <v>36</v>
      </c>
      <c r="C16" s="2">
        <v>5872</v>
      </c>
      <c r="D16" s="10">
        <v>584.49</v>
      </c>
      <c r="E16" s="3">
        <f t="shared" si="0"/>
        <v>0.42945628214548126</v>
      </c>
    </row>
    <row r="17" spans="2:5" x14ac:dyDescent="0.25">
      <c r="B17" s="5">
        <v>37</v>
      </c>
      <c r="C17" s="2">
        <v>4871</v>
      </c>
      <c r="D17" s="10">
        <v>612.34</v>
      </c>
      <c r="E17" s="3">
        <f t="shared" si="0"/>
        <v>0.44991917707567969</v>
      </c>
    </row>
    <row r="18" spans="2:5" x14ac:dyDescent="0.25">
      <c r="B18" s="5">
        <v>38</v>
      </c>
      <c r="C18" s="2">
        <v>4327</v>
      </c>
      <c r="D18" s="10">
        <v>645.17999999999995</v>
      </c>
      <c r="E18" s="3">
        <f t="shared" si="0"/>
        <v>0.47404849375459218</v>
      </c>
    </row>
    <row r="19" spans="2:5" x14ac:dyDescent="0.25">
      <c r="B19" s="5">
        <v>39</v>
      </c>
      <c r="C19" s="2">
        <v>3322</v>
      </c>
      <c r="D19" s="10">
        <v>664.88</v>
      </c>
      <c r="E19" s="3">
        <f t="shared" si="0"/>
        <v>0.48852314474650993</v>
      </c>
    </row>
    <row r="20" spans="2:5" x14ac:dyDescent="0.25">
      <c r="B20" s="5">
        <v>40</v>
      </c>
      <c r="C20" s="2">
        <v>14112</v>
      </c>
      <c r="D20" s="10">
        <v>656.15</v>
      </c>
      <c r="E20" s="3">
        <f t="shared" si="0"/>
        <v>0.48210874357090372</v>
      </c>
    </row>
    <row r="21" spans="2:5" x14ac:dyDescent="0.25">
      <c r="B21" s="5">
        <v>41</v>
      </c>
      <c r="C21" s="2">
        <v>3361</v>
      </c>
      <c r="D21" s="10">
        <v>693.47</v>
      </c>
      <c r="E21" s="3">
        <f t="shared" si="0"/>
        <v>0.50952975753122709</v>
      </c>
    </row>
    <row r="22" spans="2:5" x14ac:dyDescent="0.25">
      <c r="B22" s="5">
        <v>42</v>
      </c>
      <c r="C22" s="2">
        <v>2035</v>
      </c>
      <c r="D22" s="10">
        <v>723.72</v>
      </c>
      <c r="E22" s="3">
        <f t="shared" si="0"/>
        <v>0.53175606171932399</v>
      </c>
    </row>
    <row r="23" spans="2:5" x14ac:dyDescent="0.25">
      <c r="B23" s="5">
        <v>43</v>
      </c>
      <c r="C23" s="2">
        <v>1508</v>
      </c>
      <c r="D23" s="10">
        <v>757.61</v>
      </c>
      <c r="E23" s="3">
        <f t="shared" si="0"/>
        <v>0.55665686994856722</v>
      </c>
    </row>
    <row r="24" spans="2:5" x14ac:dyDescent="0.25">
      <c r="B24" s="5">
        <v>44</v>
      </c>
      <c r="C24" s="2">
        <v>1058</v>
      </c>
      <c r="D24" s="10">
        <v>789.81</v>
      </c>
      <c r="E24" s="3">
        <f t="shared" si="0"/>
        <v>0.5803159441587068</v>
      </c>
    </row>
    <row r="25" spans="2:5" x14ac:dyDescent="0.25">
      <c r="B25" s="5">
        <v>45</v>
      </c>
      <c r="C25" s="2">
        <v>804</v>
      </c>
      <c r="D25" s="10">
        <v>810.49</v>
      </c>
      <c r="E25" s="3">
        <f t="shared" si="0"/>
        <v>0.59551065393093316</v>
      </c>
    </row>
    <row r="26" spans="2:5" x14ac:dyDescent="0.25">
      <c r="B26" s="5" t="s">
        <v>3</v>
      </c>
      <c r="C26" s="2">
        <v>1677</v>
      </c>
      <c r="D26" s="10">
        <v>914.14</v>
      </c>
      <c r="E26" s="3">
        <f t="shared" si="0"/>
        <v>0.67166789125642912</v>
      </c>
    </row>
    <row r="27" spans="2:5" x14ac:dyDescent="0.25">
      <c r="B27" s="5" t="s">
        <v>4</v>
      </c>
      <c r="C27" s="6">
        <v>156981</v>
      </c>
      <c r="D27" s="68">
        <v>484.24</v>
      </c>
      <c r="E27" s="80">
        <f t="shared" si="0"/>
        <v>0.35579720793534164</v>
      </c>
    </row>
    <row r="28" spans="2:5" x14ac:dyDescent="0.25">
      <c r="B28" s="5" t="s">
        <v>5</v>
      </c>
      <c r="C28" s="2">
        <v>101440</v>
      </c>
      <c r="D28" s="10">
        <v>400.12</v>
      </c>
      <c r="E28" s="3">
        <f t="shared" si="0"/>
        <v>0.29398971344599562</v>
      </c>
    </row>
    <row r="29" spans="2:5" x14ac:dyDescent="0.25">
      <c r="B29" s="5" t="s">
        <v>6</v>
      </c>
      <c r="C29" s="2">
        <v>30986</v>
      </c>
      <c r="D29" s="10">
        <v>587.46</v>
      </c>
      <c r="E29" s="3">
        <f t="shared" si="0"/>
        <v>0.43163850110213081</v>
      </c>
    </row>
    <row r="30" spans="2:5" x14ac:dyDescent="0.25">
      <c r="B30" s="5" t="s">
        <v>7</v>
      </c>
      <c r="C30" s="2">
        <v>24555</v>
      </c>
      <c r="D30" s="10">
        <v>701.52</v>
      </c>
      <c r="E30" s="3">
        <f t="shared" si="0"/>
        <v>0.5154445260837619</v>
      </c>
    </row>
    <row r="31" spans="2:5" ht="15" customHeight="1" x14ac:dyDescent="0.25">
      <c r="B31" s="99" t="s">
        <v>52</v>
      </c>
      <c r="C31" s="99"/>
      <c r="D31" s="99"/>
      <c r="E31" s="99"/>
    </row>
    <row r="32" spans="2:5" x14ac:dyDescent="0.25">
      <c r="B32" s="100"/>
      <c r="C32" s="100"/>
      <c r="D32" s="100"/>
      <c r="E32" s="100"/>
    </row>
    <row r="33" spans="2:4" ht="45.75" customHeight="1" x14ac:dyDescent="0.25">
      <c r="B33" s="96" t="str">
        <f>'starosna mirovina BMU'!B33:C33</f>
        <v>Prosječna mjesečna isplaćena netoplaća Republike Hrvatske za prosinac 2024. u eurima (EUR) (izvor: DZS)</v>
      </c>
      <c r="C33" s="96"/>
      <c r="D33" s="47">
        <f>'starosna mirovina BMU'!D33</f>
        <v>1361</v>
      </c>
    </row>
  </sheetData>
  <mergeCells count="3">
    <mergeCell ref="B2:E2"/>
    <mergeCell ref="B33:C33"/>
    <mergeCell ref="B31:E32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2025-02-20T12:06:05Z</cp:lastPrinted>
  <dcterms:created xsi:type="dcterms:W3CDTF">2023-10-03T11:00:22Z</dcterms:created>
  <dcterms:modified xsi:type="dcterms:W3CDTF">2025-02-20T12:06:42Z</dcterms:modified>
</cp:coreProperties>
</file>