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5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PSM BMU" sheetId="5" r:id="rId5"/>
    <sheet name="PSM zbog stečaja BMU" sheetId="6" r:id="rId6"/>
    <sheet name="sveukupno ST BMU" sheetId="8" r:id="rId7"/>
    <sheet name="invalidska BMU" sheetId="9" r:id="rId8"/>
    <sheet name="obiteljska BMU" sheetId="11" r:id="rId9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6" i="5"/>
  <c r="E6" i="6"/>
  <c r="E6" i="8"/>
  <c r="E6" i="9"/>
  <c r="E6" i="11"/>
  <c r="D33" i="11"/>
  <c r="B33" i="11"/>
  <c r="D33" i="9"/>
  <c r="B33" i="9"/>
  <c r="D33" i="8"/>
  <c r="E7" i="8" s="1"/>
  <c r="B33" i="8"/>
  <c r="D29" i="6"/>
  <c r="B29" i="6"/>
  <c r="D30" i="5"/>
  <c r="B30" i="5"/>
  <c r="D16" i="2"/>
  <c r="D33" i="3"/>
  <c r="E7" i="3" s="1"/>
  <c r="B33" i="3"/>
  <c r="B16" i="2"/>
  <c r="E7" i="1"/>
  <c r="E7" i="2" l="1"/>
  <c r="E11" i="2"/>
  <c r="E8" i="2"/>
  <c r="E12" i="2"/>
  <c r="E9" i="2"/>
  <c r="E13" i="2"/>
  <c r="E10" i="2"/>
  <c r="E9" i="5"/>
  <c r="E13" i="5"/>
  <c r="E17" i="5"/>
  <c r="E21" i="5"/>
  <c r="E25" i="5"/>
  <c r="E23" i="5"/>
  <c r="E8" i="5"/>
  <c r="E16" i="5"/>
  <c r="E10" i="5"/>
  <c r="E14" i="5"/>
  <c r="E18" i="5"/>
  <c r="E22" i="5"/>
  <c r="E26" i="5"/>
  <c r="E19" i="5"/>
  <c r="E12" i="5"/>
  <c r="E24" i="5"/>
  <c r="E7" i="5"/>
  <c r="E11" i="5"/>
  <c r="E15" i="5"/>
  <c r="E27" i="5"/>
  <c r="E20" i="5"/>
  <c r="B5" i="3"/>
  <c r="B5" i="2"/>
  <c r="E30" i="11" l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<sst xmlns="http://schemas.openxmlformats.org/spreadsheetml/2006/main" count="138" uniqueCount="61">
  <si>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</si>
  <si>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</si>
  <si>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</si>
  <si>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</si>
  <si>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</si>
  <si>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</si>
  <si>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</si>
  <si>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</si>
  <si>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</si>
  <si>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</si>
  <si>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</si>
  <si>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</si>
  <si>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</si>
  <si>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</si>
  <si>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</si>
  <si>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</si>
  <si>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</si>
  <si>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</si>
  <si>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</si>
  <si>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</si>
  <si>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</si>
  <si>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</si>
  <si>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</si>
  <si>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</si>
  <si>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</si>
  <si>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</si>
  <si>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</si>
  <si>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</si>
  <si>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</si>
  <si>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</si>
  <si>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</si>
  <si>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</si>
  <si>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</si>
  <si>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</si>
  <si>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</si>
  <si>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</si>
  <si>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</si>
  <si>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</si>
  <si>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</si>
  <si>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</si>
  <si>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</si>
  <si>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</si>
  <si>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</si>
  <si>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</si>
  <si>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</si>
  <si>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</si>
  <si>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</si>
  <si>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</si>
  <si>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</si>
  <si>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godine ukupnog mirovinskog staža</t>
  </si>
  <si>
    <t>U tablici je prikazan ukupni staž korisnika mirovina.</t>
  </si>
  <si>
    <t>Napomena: u broj korisnika mirovina nisu uključeni korisnici mirovina DVO, ZOHBDR i HVO.</t>
  </si>
  <si>
    <t>Napomena: u broj korisnika mirovina nisu uključeni korisnici mirovina DVO, ZOHBDR i HVO.                                                                                                                         U tablici je prikazan staž korisnika od kojeg je određeno pravo na obiteljsku mirovinu.</t>
  </si>
  <si>
    <t xml:space="preserve"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*U 2024. uključeni su rashodi za jednokratno novčano primanje korisnicima mirovinskih primanja radi ublažavanja posljedica rasta troškova života u iznosu od 253.433.409 eura (EUR).            </t>
  </si>
  <si>
    <t>PREGLED OSNOVNIH PODATAKA O STANJU U SUSTAVU MIROVINSKOG OSIGURANJA
 za veljaču 2025. (isplata u ožujku 2025.)</t>
  </si>
  <si>
    <t>* U 2025. godini prosječna netoplaća u RH dostupna je za siječanj 2025.</t>
  </si>
  <si>
    <t>Udio u prosječnoj netoplaći za siječanj 2025.</t>
  </si>
  <si>
    <t>Prosječna mjesečna isplaćena netoplaća Republike Hrvatske za siječanj 2025. u eurima (EUR) (izvor: DZS)</t>
  </si>
  <si>
    <r>
      <t xml:space="preserve">396,83
</t>
    </r>
    <r>
      <rPr>
        <sz val="12"/>
        <color rgb="FFFF0000"/>
        <rFont val="Calibri"/>
        <family val="2"/>
        <charset val="238"/>
        <scheme val="minor"/>
      </rPr>
      <t>(269,27)</t>
    </r>
  </si>
  <si>
    <t>udio u prosječnoj netoplaći za siječanj 2025.</t>
  </si>
  <si>
    <t>za veljaču 2025. (isplata u ožujku 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</si>
</sst>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1" fillId="0" borderId="0" applyFont="0" applyFill="0" applyBorder="0" applyAlignment="0" applyProtection="0"/>
  </cellStyleXfs>
  <cellXfs count="101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4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2" fontId="13" fillId="0" borderId="0" xfId="0" applyNumberFormat="1" applyFont="1"/>
    <xf numFmtId="0" fontId="2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0" fillId="0" borderId="0" xfId="0" applyFont="1"/>
    <xf numFmtId="0" fontId="30" fillId="0" borderId="0" xfId="0" applyFont="1"/>
    <xf numFmtId="0" fontId="21" fillId="0" borderId="0" xfId="0" applyFont="1"/>
    <xf numFmtId="0" fontId="0" fillId="2" borderId="0" xfId="0" applyFill="1"/>
    <xf numFmtId="164" fontId="31" fillId="0" borderId="0" xfId="0" applyNumberFormat="1" applyFont="1" applyAlignment="1">
      <alignment vertical="top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/>
    <xf numFmtId="165" fontId="31" fillId="0" borderId="0" xfId="0" applyNumberFormat="1" applyFont="1" applyAlignment="1">
      <alignment vertical="top"/>
    </xf>
    <xf numFmtId="1" fontId="25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4" fillId="5" borderId="1" xfId="0" applyNumberFormat="1" applyFont="1" applyFill="1" applyBorder="1" applyAlignment="1">
      <alignment vertical="center"/>
    </xf>
    <xf numFmtId="4" fontId="24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2" xfId="0" applyNumberFormat="1" applyFont="1" applyFill="1" applyBorder="1"/>
    <xf numFmtId="4" fontId="12" fillId="4" borderId="2" xfId="0" applyNumberFormat="1" applyFont="1" applyFill="1" applyBorder="1"/>
    <xf numFmtId="0" fontId="19" fillId="2" borderId="2" xfId="0" applyFont="1" applyFill="1" applyBorder="1" applyAlignment="1">
      <alignment horizontal="right" vertical="center"/>
    </xf>
    <xf numFmtId="4" fontId="19" fillId="2" borderId="2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top" wrapText="1"/>
    </xf>
    <xf numFmtId="4" fontId="19" fillId="2" borderId="1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7" fillId="8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3" fontId="14" fillId="0" borderId="0" xfId="0" applyNumberFormat="1" applyFont="1" applyAlignment="1">
      <alignment horizontal="center" vertical="center"/>
    </xf>
    <xf numFmtId="165" fontId="19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3" fontId="19" fillId="0" borderId="1" xfId="0" applyNumberFormat="1" applyFont="1" applyFill="1" applyBorder="1" applyAlignment="1">
      <alignment vertical="center"/>
    </xf>
    <xf numFmtId="0" fontId="0" fillId="0" borderId="0" xfId="0" applyNumberFormat="1"/>
    <xf numFmtId="165" fontId="19" fillId="0" borderId="1" xfId="0" applyNumberFormat="1" applyFont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165" fontId="0" fillId="0" borderId="1" xfId="0" applyNumberFormat="1" applyFont="1" applyBorder="1" applyAlignment="1">
      <alignment horizontal="right" vertical="top"/>
    </xf>
    <xf numFmtId="1" fontId="31" fillId="0" borderId="0" xfId="0" applyNumberFormat="1" applyFont="1" applyAlignment="1">
      <alignment vertical="top"/>
    </xf>
    <xf numFmtId="0" fontId="22" fillId="0" borderId="0" xfId="0" applyFont="1"/>
    <xf numFmtId="2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0" xfId="1" applyNumberFormat="1" applyFont="1"/>
    <xf numFmtId="0" fontId="13" fillId="0" borderId="0" xfId="0" applyNumberFormat="1" applyFont="1"/>
    <xf numFmtId="0" fontId="15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6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veljaču</a:t>
          </a:r>
          <a:r>
            <a:rPr lang="hr-HR" sz="1800" i="1">
              <a:solidFill>
                <a:srgbClr val="FFFF00"/>
              </a:solidFill>
            </a:rPr>
            <a:t> 2025.</a:t>
          </a:r>
        </a:p>
        <a:p>
          <a:pPr algn="ctr"/>
          <a:r>
            <a:rPr lang="hr-HR" sz="2400" b="1"/>
            <a:t>1.230.188</a:t>
          </a:r>
          <a:r>
            <a:rPr lang="hr-HR" sz="2400"/>
            <a:t> </a:t>
          </a:r>
          <a:r>
            <a:rPr lang="hr-HR" sz="1800"/>
            <a:t>(555,13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veljaču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2025.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190.243</a:t>
          </a:r>
          <a:r>
            <a:rPr lang="hr-HR" sz="1800" baseline="0">
              <a:solidFill>
                <a:schemeClr val="bg1"/>
              </a:solidFill>
            </a:rPr>
            <a:t> (170,29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veljaču 2025.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1.039.945</a:t>
          </a:r>
          <a:r>
            <a:rPr lang="hr-HR" sz="1800"/>
            <a:t> </a:t>
          </a:r>
          <a:r>
            <a:rPr lang="hr-HR" sz="1800" b="1"/>
            <a:t>(625,53 eura  </a:t>
          </a:r>
          <a:r>
            <a:rPr lang="hr-HR" sz="1800" b="1">
              <a:solidFill>
                <a:schemeClr val="bg1"/>
              </a:solidFill>
            </a:rPr>
            <a:t>44,9%)</a:t>
          </a:r>
        </a:p>
      </xdr:txBody>
    </xdr:sp>
    <xdr:clientData/>
  </xdr:twoCellAnchor>
  <xdr:twoCellAnchor editAs="oneCell">
    <xdr:from>
      <xdr:col>0</xdr:col>
      <xdr:colOff>0</xdr:colOff>
      <xdr:row>69</xdr:row>
      <xdr:rowOff>114300</xdr:rowOff>
    </xdr:from>
    <xdr:to>
      <xdr:col>3</xdr:col>
      <xdr:colOff>933450</xdr:colOff>
      <xdr:row>93</xdr:row>
      <xdr:rowOff>171450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59600"/>
          <a:ext cx="6848475" cy="462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66675</xdr:rowOff>
    </xdr:from>
    <xdr:to>
      <xdr:col>3</xdr:col>
      <xdr:colOff>942975</xdr:colOff>
      <xdr:row>121</xdr:row>
      <xdr:rowOff>152400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917650"/>
          <a:ext cx="6858000" cy="3705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3</xdr:col>
      <xdr:colOff>962025</xdr:colOff>
      <xdr:row>44</xdr:row>
      <xdr:rowOff>9524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01100"/>
          <a:ext cx="6877050" cy="421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topLeftCell="A100" zoomScaleNormal="100" workbookViewId="0">
      <selection activeCell="E101" sqref="E101"/>
    </sheetView>
  </sheetViews>
  <sheetFormatPr defaultColWidth="9.140625" defaultRowHeight="15" x14ac:dyDescent="0.25"/>
  <cols>
    <col min="1" max="1" width="59" style="11" customWidth="1"/>
    <col min="2" max="6" width="14.85546875" style="11" customWidth="1"/>
    <col min="7" max="8" width="11.28515625" style="12" customWidth="1"/>
    <col min="9" max="9" width="12.140625" style="12" customWidth="1"/>
    <col min="10" max="10" width="9.140625" style="12" customWidth="1"/>
    <col min="11" max="11" width="9.140625" style="13" customWidth="1"/>
    <col min="12" max="12" width="11.7109375" style="12" customWidth="1"/>
    <col min="13" max="14" width="9.140625" style="12" customWidth="1"/>
    <col min="15" max="17" width="9.140625" style="12"/>
    <col min="18" max="16384" width="9.140625" style="11"/>
  </cols>
  <sheetData>
    <row r="3" spans="1:15" ht="43.5" customHeight="1" x14ac:dyDescent="0.25">
      <c r="A3" s="90" t="s">
        <v>54</v>
      </c>
      <c r="B3" s="90"/>
      <c r="C3" s="90"/>
      <c r="D3" s="45"/>
      <c r="E3" s="45"/>
      <c r="F3" s="44"/>
      <c r="G3" s="37"/>
      <c r="H3" s="37"/>
      <c r="I3" s="37"/>
      <c r="J3" s="37"/>
      <c r="K3" s="37"/>
      <c r="L3" s="37"/>
      <c r="M3" s="37"/>
      <c r="N3" s="37"/>
      <c r="O3" s="37"/>
    </row>
    <row r="4" spans="1:15" ht="18" customHeight="1" x14ac:dyDescent="0.25">
      <c r="A4" s="43"/>
      <c r="B4" s="43"/>
      <c r="C4" s="43"/>
      <c r="D4" s="43"/>
      <c r="E4" s="43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customFormat="1" ht="28.5" customHeight="1" x14ac:dyDescent="0.25"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customFormat="1" ht="15.75" customHeight="1" x14ac:dyDescent="0.25"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customFormat="1" ht="49.5" customHeight="1" x14ac:dyDescent="0.25">
      <c r="F7" s="37"/>
      <c r="G7" s="37"/>
      <c r="H7" s="37"/>
      <c r="I7" s="42"/>
      <c r="J7" s="37"/>
      <c r="K7" s="37"/>
      <c r="L7" s="37"/>
      <c r="M7" s="37"/>
      <c r="N7" s="37"/>
      <c r="O7" s="37"/>
    </row>
    <row r="8" spans="1:15" customFormat="1" ht="66" customHeight="1" x14ac:dyDescent="0.25"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customFormat="1" ht="15" customHeight="1" x14ac:dyDescent="0.25"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s="41" customFormat="1" ht="15" customHeight="1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8" customFormat="1" ht="30.75" customHeight="1" x14ac:dyDescent="0.2">
      <c r="A11" s="40"/>
      <c r="B11" s="40"/>
      <c r="C11" s="40"/>
      <c r="D11" s="40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34" customFormat="1" ht="19.5" customHeight="1" x14ac:dyDescent="0.25">
      <c r="A12" s="35"/>
      <c r="B12" s="35"/>
      <c r="C12" s="35"/>
      <c r="D12" s="35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34" customFormat="1" ht="19.5" customHeight="1" x14ac:dyDescent="0.25">
      <c r="A13" s="35"/>
      <c r="B13" s="35"/>
      <c r="C13" s="35"/>
      <c r="D13" s="35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4" customFormat="1" ht="19.5" customHeight="1" x14ac:dyDescent="0.25">
      <c r="A14" s="35"/>
      <c r="B14" s="35"/>
      <c r="C14" s="35"/>
      <c r="D14" s="35"/>
      <c r="E14" s="65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s="34" customFormat="1" ht="19.5" customHeight="1" x14ac:dyDescent="0.25">
      <c r="A15" s="35"/>
      <c r="B15" s="35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s="34" customFormat="1" ht="19.5" customHeight="1" x14ac:dyDescent="0.25">
      <c r="A16" s="35"/>
      <c r="B16" s="35"/>
      <c r="C16" s="35"/>
      <c r="D16" s="35"/>
      <c r="E16" s="65"/>
      <c r="F16" s="42"/>
      <c r="G16" s="37"/>
      <c r="H16" s="83"/>
      <c r="I16" s="37"/>
      <c r="J16" s="37"/>
      <c r="K16" s="37"/>
      <c r="L16" s="37"/>
      <c r="M16" s="37"/>
      <c r="N16" s="37"/>
      <c r="O16" s="37"/>
    </row>
    <row r="17" spans="1:17" s="34" customFormat="1" ht="39" customHeight="1" x14ac:dyDescent="0.25">
      <c r="A17" s="35"/>
      <c r="B17" s="35"/>
      <c r="C17" s="35"/>
      <c r="D17" s="35"/>
      <c r="E17" s="65"/>
      <c r="F17" s="42"/>
      <c r="G17" s="49"/>
      <c r="H17" s="37"/>
      <c r="I17" s="37"/>
      <c r="J17" s="37"/>
      <c r="K17" s="37"/>
      <c r="L17" s="37"/>
      <c r="M17" s="37"/>
      <c r="N17" s="37"/>
      <c r="O17" s="37"/>
    </row>
    <row r="18" spans="1:17" s="34" customFormat="1" ht="39" customHeight="1" x14ac:dyDescent="0.25">
      <c r="A18" s="35"/>
      <c r="B18" s="35"/>
      <c r="C18" s="35"/>
      <c r="D18" s="35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7" s="34" customFormat="1" ht="39" customHeight="1" x14ac:dyDescent="0.25">
      <c r="A19" s="35"/>
      <c r="B19" s="35"/>
      <c r="C19" s="35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7" s="34" customFormat="1" ht="39" customHeight="1" x14ac:dyDescent="0.25">
      <c r="A20" s="35"/>
      <c r="B20" s="35"/>
      <c r="C20" s="35"/>
      <c r="D20" s="35"/>
      <c r="E20" s="36"/>
      <c r="F20" s="32"/>
      <c r="G20" s="35"/>
      <c r="H20" s="35"/>
      <c r="I20" s="35"/>
      <c r="J20" s="35"/>
    </row>
    <row r="21" spans="1:17" s="34" customFormat="1" ht="19.5" customHeight="1" x14ac:dyDescent="0.25">
      <c r="A21" s="35"/>
      <c r="B21" s="35"/>
      <c r="C21" s="35"/>
      <c r="D21" s="35"/>
      <c r="E21" s="36"/>
      <c r="F21" s="32"/>
      <c r="G21" s="35"/>
      <c r="H21" s="35"/>
      <c r="I21" s="35"/>
      <c r="J21" s="35"/>
    </row>
    <row r="22" spans="1:17" customFormat="1" ht="34.5" customHeight="1" x14ac:dyDescent="0.3">
      <c r="D22" s="33"/>
      <c r="E22" s="33"/>
      <c r="F22" s="32"/>
      <c r="G22" s="33"/>
      <c r="H22" s="33"/>
      <c r="I22" s="33"/>
      <c r="J22" s="33"/>
      <c r="K22" s="33"/>
      <c r="L22" s="33"/>
    </row>
    <row r="23" spans="1:17" customFormat="1" ht="33.75" customHeight="1" x14ac:dyDescent="0.25">
      <c r="F23" s="32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3"/>
      <c r="D26" s="12"/>
      <c r="E26" s="12"/>
      <c r="F26" s="12"/>
      <c r="G26" s="13"/>
      <c r="K26" s="12"/>
      <c r="N26" s="11"/>
      <c r="O26" s="11"/>
      <c r="P26" s="11"/>
      <c r="Q26" s="11"/>
    </row>
    <row r="27" spans="1:17" x14ac:dyDescent="0.25">
      <c r="C27" s="13"/>
      <c r="D27" s="12"/>
      <c r="E27" s="12"/>
      <c r="F27" s="12"/>
      <c r="G27" s="13"/>
      <c r="K27" s="12"/>
      <c r="N27" s="11"/>
      <c r="O27" s="11"/>
      <c r="P27" s="11"/>
      <c r="Q27" s="11"/>
    </row>
    <row r="28" spans="1:17" x14ac:dyDescent="0.25">
      <c r="C28" s="13"/>
      <c r="D28" s="12"/>
      <c r="E28" s="12"/>
      <c r="F28" s="12"/>
      <c r="G28" s="13"/>
      <c r="I28" s="48"/>
      <c r="K28" s="12"/>
      <c r="N28" s="11"/>
      <c r="O28" s="11"/>
      <c r="P28" s="11"/>
      <c r="Q28" s="11"/>
    </row>
    <row r="29" spans="1:17" x14ac:dyDescent="0.25">
      <c r="C29" s="13"/>
      <c r="D29" s="12"/>
      <c r="E29" s="12"/>
      <c r="F29" s="12"/>
      <c r="G29" s="13"/>
      <c r="K29" s="12"/>
      <c r="N29" s="11"/>
      <c r="O29" s="11"/>
      <c r="P29" s="11"/>
      <c r="Q29" s="11"/>
    </row>
    <row r="30" spans="1:17" x14ac:dyDescent="0.25">
      <c r="C30" s="13"/>
      <c r="D30" s="12"/>
      <c r="E30" s="12"/>
      <c r="F30" s="12"/>
      <c r="G30" s="13"/>
      <c r="K30" s="12"/>
      <c r="N30" s="11"/>
      <c r="O30" s="11"/>
      <c r="P30" s="11"/>
      <c r="Q30" s="11"/>
    </row>
    <row r="31" spans="1:17" x14ac:dyDescent="0.25">
      <c r="C31" s="13"/>
      <c r="D31" s="12"/>
      <c r="E31" s="12"/>
      <c r="F31" s="12"/>
      <c r="G31" s="13"/>
      <c r="K31" s="12"/>
      <c r="N31" s="11"/>
      <c r="O31" s="11"/>
      <c r="P31" s="11"/>
      <c r="Q31" s="11"/>
    </row>
    <row r="32" spans="1:17" x14ac:dyDescent="0.25">
      <c r="C32" s="13"/>
      <c r="D32" s="12"/>
      <c r="E32" s="12"/>
      <c r="F32" s="12"/>
      <c r="G32" s="13"/>
      <c r="K32" s="12"/>
      <c r="N32" s="11"/>
      <c r="O32" s="11"/>
      <c r="P32" s="11"/>
      <c r="Q32" s="11"/>
    </row>
    <row r="33" spans="1:17" x14ac:dyDescent="0.25">
      <c r="C33" s="13"/>
      <c r="D33" s="12"/>
      <c r="E33" s="12"/>
      <c r="F33" s="12"/>
      <c r="G33" s="13"/>
      <c r="K33" s="12"/>
      <c r="N33" s="11"/>
      <c r="O33" s="11"/>
      <c r="P33" s="11"/>
      <c r="Q33" s="11"/>
    </row>
    <row r="34" spans="1:17" x14ac:dyDescent="0.25">
      <c r="C34" s="13"/>
      <c r="D34" s="12"/>
      <c r="E34" s="12"/>
      <c r="F34" s="12"/>
      <c r="G34" s="13"/>
      <c r="K34" s="12"/>
      <c r="N34" s="11"/>
      <c r="O34" s="11"/>
      <c r="P34" s="11"/>
      <c r="Q34" s="11"/>
    </row>
    <row r="35" spans="1:17" x14ac:dyDescent="0.25">
      <c r="C35" s="13"/>
      <c r="D35" s="12"/>
      <c r="E35" s="12"/>
      <c r="F35" s="12"/>
      <c r="G35" s="13"/>
      <c r="K35" s="12"/>
      <c r="N35" s="11"/>
      <c r="O35" s="11"/>
      <c r="P35" s="11"/>
      <c r="Q35" s="11"/>
    </row>
    <row r="36" spans="1:17" x14ac:dyDescent="0.25">
      <c r="C36" s="13"/>
      <c r="D36" s="12"/>
      <c r="E36" s="12"/>
      <c r="F36" s="12"/>
      <c r="G36" s="13"/>
      <c r="K36" s="12"/>
      <c r="N36" s="11"/>
      <c r="O36" s="11"/>
      <c r="P36" s="11"/>
      <c r="Q36" s="11"/>
    </row>
    <row r="37" spans="1:17" x14ac:dyDescent="0.25">
      <c r="C37" s="13"/>
      <c r="D37" s="12"/>
      <c r="E37" s="12"/>
      <c r="F37" s="12"/>
      <c r="G37" s="13"/>
      <c r="K37" s="12"/>
      <c r="N37" s="11"/>
      <c r="O37" s="11"/>
      <c r="P37" s="11"/>
      <c r="Q37" s="11"/>
    </row>
    <row r="38" spans="1:17" x14ac:dyDescent="0.25">
      <c r="C38" s="13"/>
      <c r="D38" s="12"/>
      <c r="E38" s="12"/>
      <c r="F38" s="12"/>
      <c r="G38" s="13"/>
      <c r="K38" s="12"/>
      <c r="N38" s="11"/>
      <c r="O38" s="11"/>
      <c r="P38" s="11"/>
      <c r="Q38" s="11"/>
    </row>
    <row r="39" spans="1:17" x14ac:dyDescent="0.25">
      <c r="C39" s="13"/>
      <c r="D39" s="12"/>
      <c r="E39" s="12"/>
      <c r="F39" s="12"/>
      <c r="G39" s="13"/>
      <c r="K39" s="12"/>
      <c r="N39" s="11"/>
      <c r="O39" s="11"/>
      <c r="P39" s="11"/>
      <c r="Q39" s="11"/>
    </row>
    <row r="40" spans="1:17" x14ac:dyDescent="0.25">
      <c r="C40" s="13"/>
      <c r="D40" s="12"/>
      <c r="E40" s="12"/>
      <c r="F40" s="12"/>
      <c r="G40" s="13"/>
      <c r="K40" s="12"/>
      <c r="N40" s="11"/>
      <c r="O40" s="11"/>
      <c r="P40" s="11"/>
      <c r="Q40" s="11"/>
    </row>
    <row r="41" spans="1:17" x14ac:dyDescent="0.25">
      <c r="C41" s="13"/>
      <c r="D41" s="12"/>
      <c r="E41" s="12"/>
      <c r="F41" s="12"/>
      <c r="G41" s="13"/>
      <c r="K41" s="12"/>
      <c r="N41" s="11"/>
      <c r="O41" s="11"/>
      <c r="P41" s="11"/>
      <c r="Q41" s="11"/>
    </row>
    <row r="42" spans="1:17" x14ac:dyDescent="0.25">
      <c r="C42" s="13"/>
      <c r="D42" s="12"/>
      <c r="E42" s="12"/>
      <c r="F42" s="12"/>
      <c r="G42" s="13"/>
      <c r="K42" s="12"/>
      <c r="N42" s="11"/>
      <c r="O42" s="11"/>
      <c r="P42" s="11"/>
      <c r="Q42" s="11"/>
    </row>
    <row r="43" spans="1:17" x14ac:dyDescent="0.25">
      <c r="C43" s="13"/>
      <c r="D43" s="12"/>
      <c r="E43" s="12"/>
      <c r="F43" s="12"/>
      <c r="G43" s="13"/>
      <c r="K43" s="12"/>
      <c r="N43" s="11"/>
      <c r="O43" s="11"/>
      <c r="P43" s="11"/>
      <c r="Q43" s="11"/>
    </row>
    <row r="44" spans="1:17" x14ac:dyDescent="0.25">
      <c r="C44" s="13"/>
      <c r="D44" s="12"/>
      <c r="E44" s="12"/>
      <c r="F44" s="12"/>
      <c r="G44" s="13"/>
      <c r="K44" s="12"/>
      <c r="N44" s="11"/>
      <c r="O44" s="11"/>
      <c r="P44" s="11"/>
      <c r="Q44" s="11"/>
    </row>
    <row r="45" spans="1:17" x14ac:dyDescent="0.25">
      <c r="A45" s="71" t="s">
        <v>55</v>
      </c>
      <c r="C45" s="13"/>
      <c r="D45" s="12"/>
      <c r="E45" s="12"/>
      <c r="F45" s="12"/>
      <c r="G45" s="13"/>
      <c r="K45" s="12"/>
      <c r="N45" s="11"/>
      <c r="O45" s="11"/>
      <c r="P45" s="11"/>
      <c r="Q45" s="11"/>
    </row>
    <row r="46" spans="1:17" ht="3" customHeight="1" x14ac:dyDescent="0.25">
      <c r="C46" s="13"/>
      <c r="D46" s="12"/>
      <c r="E46" s="12"/>
      <c r="F46" s="12"/>
      <c r="G46" s="13"/>
      <c r="K46" s="12"/>
      <c r="N46" s="11"/>
      <c r="O46" s="11"/>
      <c r="P46" s="11"/>
      <c r="Q46" s="11"/>
    </row>
    <row r="47" spans="1:17" ht="28.5" customHeight="1" x14ac:dyDescent="0.25">
      <c r="A47" s="92" t="s">
        <v>44</v>
      </c>
      <c r="B47" s="92"/>
      <c r="C47" s="92"/>
      <c r="D47" s="92"/>
    </row>
    <row r="48" spans="1:17" ht="38.25" x14ac:dyDescent="0.25">
      <c r="A48" s="31" t="s">
        <v>43</v>
      </c>
      <c r="B48" s="31" t="s">
        <v>42</v>
      </c>
      <c r="C48" s="31" t="s">
        <v>41</v>
      </c>
      <c r="D48" s="70" t="s">
        <v>56</v>
      </c>
      <c r="F48" s="12"/>
    </row>
    <row r="49" spans="1:12" ht="20.25" customHeight="1" x14ac:dyDescent="0.25">
      <c r="A49" s="27" t="s">
        <v>40</v>
      </c>
      <c r="B49" s="50">
        <v>408562</v>
      </c>
      <c r="C49" s="51">
        <v>635.74</v>
      </c>
      <c r="D49" s="73">
        <f>C49/$C$68</f>
        <v>0.45670977011494251</v>
      </c>
      <c r="E49" s="86"/>
      <c r="K49" s="13" t="s">
        <v>47</v>
      </c>
    </row>
    <row r="50" spans="1:12" ht="20.25" customHeight="1" x14ac:dyDescent="0.25">
      <c r="A50" s="30" t="s">
        <v>39</v>
      </c>
      <c r="B50" s="50">
        <v>53030</v>
      </c>
      <c r="C50" s="51">
        <v>714.54</v>
      </c>
      <c r="D50" s="73">
        <f t="shared" ref="D50:D65" si="0">C50/$C$68</f>
        <v>0.51331896551724132</v>
      </c>
      <c r="E50" s="86"/>
    </row>
    <row r="51" spans="1:12" ht="20.25" customHeight="1" x14ac:dyDescent="0.25">
      <c r="A51" s="30" t="s">
        <v>38</v>
      </c>
      <c r="B51" s="50">
        <v>63994</v>
      </c>
      <c r="C51" s="51">
        <v>532.88</v>
      </c>
      <c r="D51" s="73">
        <f t="shared" si="0"/>
        <v>0.382816091954023</v>
      </c>
      <c r="E51" s="86"/>
    </row>
    <row r="52" spans="1:12" ht="18" customHeight="1" x14ac:dyDescent="0.25">
      <c r="A52" s="28" t="s">
        <v>37</v>
      </c>
      <c r="B52" s="52">
        <v>525586</v>
      </c>
      <c r="C52" s="53">
        <v>631.16</v>
      </c>
      <c r="D52" s="74">
        <f t="shared" si="0"/>
        <v>0.45341954022988501</v>
      </c>
      <c r="E52" s="86"/>
    </row>
    <row r="53" spans="1:12" ht="21" customHeight="1" x14ac:dyDescent="0.25">
      <c r="A53" s="27" t="s">
        <v>36</v>
      </c>
      <c r="B53" s="50">
        <v>177410</v>
      </c>
      <c r="C53" s="51">
        <v>573.49</v>
      </c>
      <c r="D53" s="73">
        <f t="shared" si="0"/>
        <v>0.41198994252873566</v>
      </c>
      <c r="E53" s="86"/>
    </row>
    <row r="54" spans="1:12" ht="21" customHeight="1" x14ac:dyDescent="0.25">
      <c r="A54" s="29" t="s">
        <v>35</v>
      </c>
      <c r="B54" s="50">
        <v>382</v>
      </c>
      <c r="C54" s="51">
        <v>566.71</v>
      </c>
      <c r="D54" s="73">
        <f t="shared" si="0"/>
        <v>0.40711925287356326</v>
      </c>
      <c r="E54" s="86"/>
    </row>
    <row r="55" spans="1:12" ht="18" customHeight="1" x14ac:dyDescent="0.25">
      <c r="A55" s="28" t="s">
        <v>34</v>
      </c>
      <c r="B55" s="52">
        <v>703378</v>
      </c>
      <c r="C55" s="53">
        <v>616.58000000000004</v>
      </c>
      <c r="D55" s="74">
        <f t="shared" si="0"/>
        <v>0.4429454022988506</v>
      </c>
      <c r="E55" s="86"/>
    </row>
    <row r="56" spans="1:12" ht="19.5" customHeight="1" x14ac:dyDescent="0.25">
      <c r="A56" s="27" t="s">
        <v>33</v>
      </c>
      <c r="B56" s="50">
        <v>84077</v>
      </c>
      <c r="C56" s="51">
        <v>419.59</v>
      </c>
      <c r="D56" s="73">
        <f t="shared" si="0"/>
        <v>0.30142959770114941</v>
      </c>
      <c r="E56" s="86"/>
    </row>
    <row r="57" spans="1:12" ht="19.5" customHeight="1" x14ac:dyDescent="0.25">
      <c r="A57" s="27" t="s">
        <v>32</v>
      </c>
      <c r="B57" s="50">
        <v>156833</v>
      </c>
      <c r="C57" s="51">
        <v>484.29</v>
      </c>
      <c r="D57" s="73">
        <f t="shared" si="0"/>
        <v>0.34790948275862071</v>
      </c>
      <c r="E57" s="86"/>
    </row>
    <row r="58" spans="1:12" ht="18.75" x14ac:dyDescent="0.25">
      <c r="A58" s="26" t="s">
        <v>31</v>
      </c>
      <c r="B58" s="54">
        <v>944288</v>
      </c>
      <c r="C58" s="55">
        <v>577.07000000000005</v>
      </c>
      <c r="D58" s="75">
        <f t="shared" si="0"/>
        <v>0.41456178160919543</v>
      </c>
    </row>
    <row r="59" spans="1:12" ht="19.5" customHeight="1" x14ac:dyDescent="0.25">
      <c r="A59" s="25" t="s">
        <v>30</v>
      </c>
      <c r="B59" s="56">
        <v>16058</v>
      </c>
      <c r="C59" s="57">
        <v>811.22</v>
      </c>
      <c r="D59" s="75">
        <f t="shared" si="0"/>
        <v>0.5827729885057471</v>
      </c>
      <c r="L59" s="48"/>
    </row>
    <row r="60" spans="1:12" ht="19.5" customHeight="1" x14ac:dyDescent="0.25">
      <c r="A60" s="25" t="s">
        <v>29</v>
      </c>
      <c r="B60" s="56">
        <v>72196</v>
      </c>
      <c r="C60" s="57">
        <v>1213.1199999999999</v>
      </c>
      <c r="D60" s="75">
        <f t="shared" si="0"/>
        <v>0.87149425287356319</v>
      </c>
    </row>
    <row r="61" spans="1:12" ht="19.5" customHeight="1" x14ac:dyDescent="0.25">
      <c r="A61" s="25" t="s">
        <v>28</v>
      </c>
      <c r="B61" s="56">
        <v>7403</v>
      </c>
      <c r="C61" s="57">
        <v>674.22</v>
      </c>
      <c r="D61" s="75">
        <f t="shared" si="0"/>
        <v>0.48435344827586208</v>
      </c>
    </row>
    <row r="62" spans="1:12" ht="19.5" customHeight="1" x14ac:dyDescent="0.3">
      <c r="A62" s="24" t="s">
        <v>27</v>
      </c>
      <c r="B62" s="58">
        <v>1039945</v>
      </c>
      <c r="C62" s="59">
        <v>625.53</v>
      </c>
      <c r="D62" s="76">
        <f t="shared" si="0"/>
        <v>0.44937499999999997</v>
      </c>
    </row>
    <row r="63" spans="1:12" ht="18.75" customHeight="1" x14ac:dyDescent="0.25">
      <c r="A63" s="23" t="s">
        <v>26</v>
      </c>
      <c r="B63" s="60">
        <v>22144</v>
      </c>
      <c r="C63" s="61">
        <v>772.95</v>
      </c>
      <c r="D63" s="73">
        <f t="shared" si="0"/>
        <v>0.55528017241379313</v>
      </c>
    </row>
    <row r="64" spans="1:12" ht="18.75" customHeight="1" x14ac:dyDescent="0.25">
      <c r="A64" s="23" t="s">
        <v>25</v>
      </c>
      <c r="B64" s="60">
        <v>107407</v>
      </c>
      <c r="C64" s="61">
        <v>644.79286098670332</v>
      </c>
      <c r="D64" s="73">
        <f t="shared" si="0"/>
        <v>0.46321326220309145</v>
      </c>
    </row>
    <row r="65" spans="1:17" ht="29.25" customHeight="1" x14ac:dyDescent="0.25">
      <c r="A65" s="23" t="s">
        <v>24</v>
      </c>
      <c r="B65" s="62">
        <v>94354</v>
      </c>
      <c r="C65" s="64">
        <v>918.06</v>
      </c>
      <c r="D65" s="79">
        <f t="shared" si="0"/>
        <v>0.65952586206896546</v>
      </c>
      <c r="K65" s="81"/>
    </row>
    <row r="66" spans="1:17" ht="30.75" customHeight="1" x14ac:dyDescent="0.25">
      <c r="A66" s="22" t="s">
        <v>23</v>
      </c>
      <c r="B66" s="62">
        <v>272366</v>
      </c>
      <c r="C66" s="63" t="s">
        <v>58</v>
      </c>
      <c r="D66" s="82">
        <v>0.28499999999999998</v>
      </c>
      <c r="E66" s="69"/>
      <c r="F66" s="87"/>
      <c r="G66" s="88"/>
      <c r="I66" s="21"/>
    </row>
    <row r="67" spans="1:17" ht="18" customHeight="1" x14ac:dyDescent="0.25">
      <c r="A67" s="20" t="s">
        <v>22</v>
      </c>
      <c r="B67" s="19">
        <v>13.17</v>
      </c>
      <c r="C67" s="18">
        <v>7.46</v>
      </c>
      <c r="F67" s="13"/>
      <c r="K67" s="12"/>
      <c r="M67" s="11"/>
      <c r="N67" s="11"/>
      <c r="O67" s="11"/>
      <c r="P67" s="11"/>
      <c r="Q67" s="11"/>
    </row>
    <row r="68" spans="1:17" ht="25.5" customHeight="1" x14ac:dyDescent="0.25">
      <c r="A68" s="91" t="s">
        <v>57</v>
      </c>
      <c r="B68" s="91"/>
      <c r="C68" s="77">
        <v>1392</v>
      </c>
      <c r="F68" s="13"/>
      <c r="K68" s="12"/>
      <c r="M68" s="11"/>
      <c r="N68" s="11"/>
      <c r="O68" s="11"/>
      <c r="P68" s="11"/>
      <c r="Q68" s="11"/>
    </row>
    <row r="95" spans="1:6" x14ac:dyDescent="0.25">
      <c r="A95" s="17" t="s">
        <v>21</v>
      </c>
      <c r="B95" s="16"/>
      <c r="C95"/>
      <c r="D95"/>
      <c r="E95"/>
      <c r="F95"/>
    </row>
    <row r="96" spans="1:6" ht="12" customHeight="1" x14ac:dyDescent="0.25">
      <c r="A96" s="17" t="s">
        <v>20</v>
      </c>
      <c r="B96" s="16"/>
      <c r="C96" s="16"/>
      <c r="D96" s="16"/>
      <c r="E96" s="16"/>
      <c r="F96" s="16"/>
    </row>
    <row r="97" spans="1:12" ht="5.25" customHeight="1" x14ac:dyDescent="0.25"/>
    <row r="98" spans="1:12" ht="15" customHeight="1" x14ac:dyDescent="0.25">
      <c r="A98" s="94" t="s">
        <v>45</v>
      </c>
      <c r="B98" s="94"/>
      <c r="C98" s="94"/>
      <c r="D98" s="94"/>
      <c r="E98" s="14"/>
      <c r="F98" s="14"/>
      <c r="G98" s="14"/>
      <c r="H98" s="14"/>
      <c r="I98" s="14"/>
      <c r="J98" s="14"/>
      <c r="K98" s="14"/>
      <c r="L98" s="14"/>
    </row>
    <row r="99" spans="1:12" ht="15" customHeight="1" x14ac:dyDescent="0.25">
      <c r="A99" s="94"/>
      <c r="B99" s="94"/>
      <c r="C99" s="94"/>
      <c r="D99" s="94"/>
      <c r="E99" s="15"/>
      <c r="F99" s="15"/>
      <c r="G99" s="15"/>
      <c r="H99" s="15"/>
      <c r="I99" s="15"/>
      <c r="J99" s="15"/>
      <c r="K99" s="15"/>
      <c r="L99" s="15"/>
    </row>
    <row r="100" spans="1:12" ht="11.25" customHeight="1" x14ac:dyDescent="0.25">
      <c r="A100" s="94"/>
      <c r="B100" s="94"/>
      <c r="C100" s="94"/>
      <c r="D100" s="94"/>
    </row>
    <row r="101" spans="1:12" ht="67.5" customHeight="1" x14ac:dyDescent="0.25">
      <c r="A101" s="94" t="s">
        <v>46</v>
      </c>
      <c r="B101" s="94"/>
      <c r="C101" s="94"/>
      <c r="D101" s="94"/>
    </row>
    <row r="102" spans="1:12" ht="59.25" customHeight="1" x14ac:dyDescent="0.25">
      <c r="A102" s="93" t="s">
        <v>53</v>
      </c>
      <c r="B102" s="93"/>
      <c r="C102" s="93"/>
      <c r="D102" s="93"/>
    </row>
    <row r="117" spans="1:11" ht="15" customHeight="1" x14ac:dyDescent="0.25">
      <c r="A117" s="89"/>
      <c r="B117" s="89"/>
      <c r="C117" s="89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89"/>
      <c r="B118" s="89"/>
      <c r="C118" s="89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topLeftCell="A4" zoomScaleNormal="100" workbookViewId="0">
      <selection activeCell="D34" sqref="D34"/>
    </sheetView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5" t="s">
        <v>12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5">
      <c r="R3" s="7"/>
    </row>
    <row r="4" spans="2:29" x14ac:dyDescent="0.25">
      <c r="R4" s="7"/>
    </row>
    <row r="5" spans="2:29" x14ac:dyDescent="0.25">
      <c r="B5" t="s">
        <v>60</v>
      </c>
      <c r="I5" s="12"/>
      <c r="R5" s="7"/>
    </row>
    <row r="6" spans="2:29" ht="34.5" customHeight="1" x14ac:dyDescent="0.25">
      <c r="B6" s="4" t="s">
        <v>11</v>
      </c>
      <c r="C6" s="4" t="s">
        <v>0</v>
      </c>
      <c r="D6" s="4" t="s">
        <v>8</v>
      </c>
      <c r="E6" s="4" t="s">
        <v>59</v>
      </c>
      <c r="R6" s="66"/>
    </row>
    <row r="7" spans="2:29" x14ac:dyDescent="0.25">
      <c r="B7" s="5" t="s">
        <v>9</v>
      </c>
      <c r="C7" s="2">
        <v>61464</v>
      </c>
      <c r="D7" s="10">
        <v>314.31210855134714</v>
      </c>
      <c r="E7" s="3">
        <f t="shared" ref="E7:E30" si="0">D7/$D$33</f>
        <v>0.22579892855700226</v>
      </c>
    </row>
    <row r="8" spans="2:29" x14ac:dyDescent="0.25">
      <c r="B8" s="5" t="s">
        <v>1</v>
      </c>
      <c r="C8" s="2">
        <v>46611</v>
      </c>
      <c r="D8" s="10">
        <v>375.97</v>
      </c>
      <c r="E8" s="3">
        <f t="shared" si="0"/>
        <v>0.27009339080459771</v>
      </c>
    </row>
    <row r="9" spans="2:29" x14ac:dyDescent="0.25">
      <c r="B9" s="5" t="s">
        <v>2</v>
      </c>
      <c r="C9" s="2">
        <v>49486</v>
      </c>
      <c r="D9" s="10">
        <v>484.94</v>
      </c>
      <c r="E9" s="3">
        <f t="shared" si="0"/>
        <v>0.34837643678160918</v>
      </c>
    </row>
    <row r="10" spans="2:29" x14ac:dyDescent="0.25">
      <c r="B10" s="5">
        <v>30</v>
      </c>
      <c r="C10" s="2">
        <v>20284</v>
      </c>
      <c r="D10" s="10">
        <v>605.37</v>
      </c>
      <c r="E10" s="3">
        <f t="shared" si="0"/>
        <v>0.43489224137931037</v>
      </c>
    </row>
    <row r="11" spans="2:29" x14ac:dyDescent="0.25">
      <c r="B11" s="5">
        <v>31</v>
      </c>
      <c r="C11" s="2">
        <v>12730</v>
      </c>
      <c r="D11" s="10">
        <v>626.16</v>
      </c>
      <c r="E11" s="3">
        <f t="shared" si="0"/>
        <v>0.4498275862068965</v>
      </c>
    </row>
    <row r="12" spans="2:29" x14ac:dyDescent="0.25">
      <c r="B12" s="5">
        <v>32</v>
      </c>
      <c r="C12" s="2">
        <v>11966</v>
      </c>
      <c r="D12" s="10">
        <v>636.66</v>
      </c>
      <c r="E12" s="3">
        <f t="shared" si="0"/>
        <v>0.45737068965517241</v>
      </c>
    </row>
    <row r="13" spans="2:29" x14ac:dyDescent="0.25">
      <c r="B13" s="5">
        <v>33</v>
      </c>
      <c r="C13" s="2">
        <v>10546</v>
      </c>
      <c r="D13" s="10">
        <v>660.49</v>
      </c>
      <c r="E13" s="3">
        <f t="shared" si="0"/>
        <v>0.47448994252873566</v>
      </c>
    </row>
    <row r="14" spans="2:29" x14ac:dyDescent="0.25">
      <c r="B14" s="5">
        <v>34</v>
      </c>
      <c r="C14" s="2">
        <v>8424</v>
      </c>
      <c r="D14" s="10">
        <v>700.98</v>
      </c>
      <c r="E14" s="3">
        <f t="shared" si="0"/>
        <v>0.50357758620689652</v>
      </c>
    </row>
    <row r="15" spans="2:29" x14ac:dyDescent="0.25">
      <c r="B15" s="5">
        <v>35</v>
      </c>
      <c r="C15" s="2">
        <v>41828</v>
      </c>
      <c r="D15" s="10">
        <v>714.2</v>
      </c>
      <c r="E15" s="3">
        <f t="shared" si="0"/>
        <v>0.51307471264367821</v>
      </c>
    </row>
    <row r="16" spans="2:29" x14ac:dyDescent="0.25">
      <c r="B16" s="5">
        <v>36</v>
      </c>
      <c r="C16" s="2">
        <v>14093</v>
      </c>
      <c r="D16" s="10">
        <v>757.76</v>
      </c>
      <c r="E16" s="3">
        <f t="shared" si="0"/>
        <v>0.54436781609195406</v>
      </c>
    </row>
    <row r="17" spans="2:5" x14ac:dyDescent="0.25">
      <c r="B17" s="5">
        <v>37</v>
      </c>
      <c r="C17" s="2">
        <v>12530</v>
      </c>
      <c r="D17" s="10">
        <v>799.43</v>
      </c>
      <c r="E17" s="3">
        <f t="shared" si="0"/>
        <v>0.57430316091954015</v>
      </c>
    </row>
    <row r="18" spans="2:5" x14ac:dyDescent="0.25">
      <c r="B18" s="5">
        <v>38</v>
      </c>
      <c r="C18" s="2">
        <v>12287</v>
      </c>
      <c r="D18" s="10">
        <v>843.09</v>
      </c>
      <c r="E18" s="3">
        <f t="shared" si="0"/>
        <v>0.60566810344827593</v>
      </c>
    </row>
    <row r="19" spans="2:5" x14ac:dyDescent="0.25">
      <c r="B19" s="5">
        <v>39</v>
      </c>
      <c r="C19" s="2">
        <v>11959</v>
      </c>
      <c r="D19" s="10">
        <v>886.84</v>
      </c>
      <c r="E19" s="3">
        <f t="shared" si="0"/>
        <v>0.63709770114942532</v>
      </c>
    </row>
    <row r="20" spans="2:5" x14ac:dyDescent="0.25">
      <c r="B20" s="5">
        <v>40</v>
      </c>
      <c r="C20" s="2">
        <v>26635</v>
      </c>
      <c r="D20" s="10">
        <v>875.14</v>
      </c>
      <c r="E20" s="3">
        <f t="shared" si="0"/>
        <v>0.62869252873563219</v>
      </c>
    </row>
    <row r="21" spans="2:5" x14ac:dyDescent="0.25">
      <c r="B21" s="5">
        <v>41</v>
      </c>
      <c r="C21" s="2">
        <v>14156</v>
      </c>
      <c r="D21" s="10">
        <v>895.28</v>
      </c>
      <c r="E21" s="3">
        <f t="shared" si="0"/>
        <v>0.64316091954022991</v>
      </c>
    </row>
    <row r="22" spans="2:5" x14ac:dyDescent="0.25">
      <c r="B22" s="5">
        <v>42</v>
      </c>
      <c r="C22" s="2">
        <v>10962</v>
      </c>
      <c r="D22" s="10">
        <v>902.53</v>
      </c>
      <c r="E22" s="3">
        <f t="shared" si="0"/>
        <v>0.64836925287356317</v>
      </c>
    </row>
    <row r="23" spans="2:5" x14ac:dyDescent="0.25">
      <c r="B23" s="5">
        <v>43</v>
      </c>
      <c r="C23" s="2">
        <v>10068</v>
      </c>
      <c r="D23" s="10">
        <v>901.76</v>
      </c>
      <c r="E23" s="3">
        <f t="shared" si="0"/>
        <v>0.64781609195402301</v>
      </c>
    </row>
    <row r="24" spans="2:5" x14ac:dyDescent="0.25">
      <c r="B24" s="5">
        <v>44</v>
      </c>
      <c r="C24" s="2">
        <v>8740</v>
      </c>
      <c r="D24" s="10">
        <v>918.53</v>
      </c>
      <c r="E24" s="3">
        <f t="shared" si="0"/>
        <v>0.65986350574712638</v>
      </c>
    </row>
    <row r="25" spans="2:5" x14ac:dyDescent="0.25">
      <c r="B25" s="5">
        <v>45</v>
      </c>
      <c r="C25" s="2">
        <v>8283</v>
      </c>
      <c r="D25" s="10">
        <v>927.12</v>
      </c>
      <c r="E25" s="3">
        <f t="shared" si="0"/>
        <v>0.66603448275862065</v>
      </c>
    </row>
    <row r="26" spans="2:5" x14ac:dyDescent="0.25">
      <c r="B26" s="5" t="s">
        <v>3</v>
      </c>
      <c r="C26" s="2">
        <v>15510</v>
      </c>
      <c r="D26" s="10">
        <v>1029.02</v>
      </c>
      <c r="E26" s="3">
        <f t="shared" si="0"/>
        <v>0.73923850574712646</v>
      </c>
    </row>
    <row r="27" spans="2:5" x14ac:dyDescent="0.25">
      <c r="B27" s="5" t="s">
        <v>4</v>
      </c>
      <c r="C27" s="6">
        <v>408562</v>
      </c>
      <c r="D27" s="68">
        <v>635.74</v>
      </c>
      <c r="E27" s="80">
        <f t="shared" si="0"/>
        <v>0.45670977011494251</v>
      </c>
    </row>
    <row r="28" spans="2:5" x14ac:dyDescent="0.25">
      <c r="B28" s="5" t="s">
        <v>5</v>
      </c>
      <c r="C28" s="2">
        <v>221511</v>
      </c>
      <c r="D28" s="10">
        <v>458.58</v>
      </c>
      <c r="E28" s="3">
        <f t="shared" si="0"/>
        <v>0.3294396551724138</v>
      </c>
    </row>
    <row r="29" spans="2:5" x14ac:dyDescent="0.25">
      <c r="B29" s="5" t="s">
        <v>6</v>
      </c>
      <c r="C29" s="2">
        <v>92697</v>
      </c>
      <c r="D29" s="10">
        <v>771.7</v>
      </c>
      <c r="E29" s="3">
        <f t="shared" si="0"/>
        <v>0.55438218390804606</v>
      </c>
    </row>
    <row r="30" spans="2:5" x14ac:dyDescent="0.25">
      <c r="B30" s="5" t="s">
        <v>7</v>
      </c>
      <c r="C30" s="2">
        <v>94354</v>
      </c>
      <c r="D30" s="10">
        <v>918.06</v>
      </c>
      <c r="E30" s="3">
        <f t="shared" si="0"/>
        <v>0.65952586206896546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0.5" customHeight="1" x14ac:dyDescent="0.25">
      <c r="B33" s="96" t="s">
        <v>57</v>
      </c>
      <c r="C33" s="96"/>
      <c r="D33" s="72">
        <v>1392</v>
      </c>
    </row>
    <row r="34" spans="2:4" x14ac:dyDescent="0.25">
      <c r="D34" s="13" t="s">
        <v>48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"/>
  <sheetViews>
    <sheetView workbookViewId="0">
      <selection activeCell="B16" sqref="B16:C16"/>
    </sheetView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5" t="s">
        <v>17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veljaču 2025. (isplata u ožujku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siječanj 2025.</v>
      </c>
    </row>
    <row r="7" spans="2:29" x14ac:dyDescent="0.25">
      <c r="B7" s="5" t="s">
        <v>10</v>
      </c>
      <c r="C7" s="2">
        <v>27617</v>
      </c>
      <c r="D7" s="10">
        <v>682.37893326574215</v>
      </c>
      <c r="E7" s="3">
        <f t="shared" ref="E7:E13" si="0">D7/$D$16</f>
        <v>0.4902147509092975</v>
      </c>
      <c r="G7" s="67"/>
      <c r="H7" s="1"/>
    </row>
    <row r="8" spans="2:29" x14ac:dyDescent="0.25">
      <c r="B8" s="5">
        <v>42</v>
      </c>
      <c r="C8" s="2">
        <v>11207</v>
      </c>
      <c r="D8" s="10">
        <v>715.92</v>
      </c>
      <c r="E8" s="3">
        <f t="shared" si="0"/>
        <v>0.5143103448275862</v>
      </c>
    </row>
    <row r="9" spans="2:29" x14ac:dyDescent="0.25">
      <c r="B9" s="5">
        <v>43</v>
      </c>
      <c r="C9" s="2">
        <v>6319</v>
      </c>
      <c r="D9" s="10">
        <v>748.61</v>
      </c>
      <c r="E9" s="3">
        <f t="shared" si="0"/>
        <v>0.53779454022988504</v>
      </c>
    </row>
    <row r="10" spans="2:29" x14ac:dyDescent="0.25">
      <c r="B10" s="5">
        <v>44</v>
      </c>
      <c r="C10" s="2">
        <v>3726</v>
      </c>
      <c r="D10" s="10">
        <v>780.46</v>
      </c>
      <c r="E10" s="3">
        <f t="shared" si="0"/>
        <v>0.56067528735632188</v>
      </c>
    </row>
    <row r="11" spans="2:29" x14ac:dyDescent="0.25">
      <c r="B11" s="5">
        <v>45</v>
      </c>
      <c r="C11" s="2">
        <v>2185</v>
      </c>
      <c r="D11" s="10">
        <v>805.13</v>
      </c>
      <c r="E11" s="3">
        <f t="shared" si="0"/>
        <v>0.57839798850574708</v>
      </c>
    </row>
    <row r="12" spans="2:29" x14ac:dyDescent="0.25">
      <c r="B12" s="5" t="s">
        <v>3</v>
      </c>
      <c r="C12" s="2">
        <v>1976</v>
      </c>
      <c r="D12" s="10">
        <v>822.79</v>
      </c>
      <c r="E12" s="3">
        <f t="shared" si="0"/>
        <v>0.59108477011494254</v>
      </c>
    </row>
    <row r="13" spans="2:29" x14ac:dyDescent="0.25">
      <c r="B13" s="5" t="s">
        <v>4</v>
      </c>
      <c r="C13" s="46">
        <v>53030</v>
      </c>
      <c r="D13" s="85">
        <v>714.54</v>
      </c>
      <c r="E13" s="80">
        <f t="shared" si="0"/>
        <v>0.51331896551724132</v>
      </c>
      <c r="G13" s="67"/>
      <c r="H13" s="1"/>
    </row>
    <row r="14" spans="2:29" x14ac:dyDescent="0.25">
      <c r="B14" s="84" t="s">
        <v>51</v>
      </c>
    </row>
    <row r="15" spans="2:29" x14ac:dyDescent="0.25">
      <c r="B15" s="84" t="s">
        <v>50</v>
      </c>
    </row>
    <row r="16" spans="2:29" ht="44.25" customHeight="1" x14ac:dyDescent="0.25">
      <c r="B16" s="96" t="str">
        <f>'starosna mirovina BMU'!B33:C33</f>
        <v>Prosječna mjesečna isplaćena netoplaća Republike Hrvatske za siječanj 2025. u eurima (EUR) (izvor: DZS)</v>
      </c>
      <c r="C16" s="96"/>
      <c r="D16" s="47">
        <f>'starosna mirovina BMU'!D33</f>
        <v>1392</v>
      </c>
    </row>
  </sheetData>
  <mergeCells count="2">
    <mergeCell ref="B2:E2"/>
    <mergeCell ref="B16:C16"/>
  </mergeCells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conditionalFormatting sqref="E7:E1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topLeftCell="A4" workbookViewId="0">
      <selection activeCell="C7" sqref="C7:D30"/>
    </sheetView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7" t="s">
        <v>18</v>
      </c>
      <c r="C2" s="97"/>
      <c r="D2" s="97"/>
      <c r="E2" s="9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veljaču 2025. (isplata u ožujku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siječanj 2025.</v>
      </c>
    </row>
    <row r="7" spans="2:29" x14ac:dyDescent="0.25">
      <c r="B7" s="5" t="s">
        <v>9</v>
      </c>
      <c r="C7" s="2">
        <v>17719</v>
      </c>
      <c r="D7" s="10">
        <v>374.78761329646142</v>
      </c>
      <c r="E7" s="3">
        <f t="shared" ref="E7:E30" si="0">D7/$D$33</f>
        <v>0.26924397506929698</v>
      </c>
    </row>
    <row r="8" spans="2:29" x14ac:dyDescent="0.25">
      <c r="B8" s="5" t="s">
        <v>1</v>
      </c>
      <c r="C8" s="2">
        <v>14907</v>
      </c>
      <c r="D8" s="10">
        <v>512.44000000000005</v>
      </c>
      <c r="E8" s="3">
        <f t="shared" si="0"/>
        <v>0.36813218390804603</v>
      </c>
      <c r="I8" s="78"/>
    </row>
    <row r="9" spans="2:29" x14ac:dyDescent="0.25">
      <c r="B9" s="5" t="s">
        <v>2</v>
      </c>
      <c r="C9" s="2">
        <v>16419</v>
      </c>
      <c r="D9" s="10">
        <v>602.80999999999995</v>
      </c>
      <c r="E9" s="3">
        <f t="shared" si="0"/>
        <v>0.43305316091954021</v>
      </c>
    </row>
    <row r="10" spans="2:29" x14ac:dyDescent="0.25">
      <c r="B10" s="5">
        <v>30</v>
      </c>
      <c r="C10" s="2">
        <v>3049</v>
      </c>
      <c r="D10" s="10">
        <v>642.91</v>
      </c>
      <c r="E10" s="3">
        <f t="shared" si="0"/>
        <v>0.46186063218390805</v>
      </c>
    </row>
    <row r="11" spans="2:29" x14ac:dyDescent="0.25">
      <c r="B11" s="5">
        <v>31</v>
      </c>
      <c r="C11" s="2">
        <v>2505</v>
      </c>
      <c r="D11" s="10">
        <v>651.37</v>
      </c>
      <c r="E11" s="3">
        <f t="shared" si="0"/>
        <v>0.46793821839080463</v>
      </c>
    </row>
    <row r="12" spans="2:29" x14ac:dyDescent="0.25">
      <c r="B12" s="5">
        <v>32</v>
      </c>
      <c r="C12" s="2">
        <v>2217</v>
      </c>
      <c r="D12" s="10">
        <v>659.21</v>
      </c>
      <c r="E12" s="3">
        <f t="shared" si="0"/>
        <v>0.47357040229885061</v>
      </c>
    </row>
    <row r="13" spans="2:29" x14ac:dyDescent="0.25">
      <c r="B13" s="5">
        <v>33</v>
      </c>
      <c r="C13" s="2">
        <v>1849</v>
      </c>
      <c r="D13" s="10">
        <v>678.03</v>
      </c>
      <c r="E13" s="3">
        <f t="shared" si="0"/>
        <v>0.48709051724137931</v>
      </c>
    </row>
    <row r="14" spans="2:29" x14ac:dyDescent="0.25">
      <c r="B14" s="5">
        <v>34</v>
      </c>
      <c r="C14" s="2">
        <v>1394</v>
      </c>
      <c r="D14" s="10">
        <v>673.22</v>
      </c>
      <c r="E14" s="3">
        <f t="shared" si="0"/>
        <v>0.4836350574712644</v>
      </c>
    </row>
    <row r="15" spans="2:29" x14ac:dyDescent="0.25">
      <c r="B15" s="5">
        <v>35</v>
      </c>
      <c r="C15" s="2">
        <v>1156</v>
      </c>
      <c r="D15" s="10">
        <v>664.3</v>
      </c>
      <c r="E15" s="3">
        <f t="shared" si="0"/>
        <v>0.47722701149425284</v>
      </c>
    </row>
    <row r="16" spans="2:29" x14ac:dyDescent="0.25">
      <c r="B16" s="5">
        <v>36</v>
      </c>
      <c r="C16" s="2">
        <v>863</v>
      </c>
      <c r="D16" s="10">
        <v>684.49</v>
      </c>
      <c r="E16" s="3">
        <f t="shared" si="0"/>
        <v>0.49173132183908047</v>
      </c>
    </row>
    <row r="17" spans="2:10" x14ac:dyDescent="0.25">
      <c r="B17" s="5">
        <v>37</v>
      </c>
      <c r="C17" s="2">
        <v>638</v>
      </c>
      <c r="D17" s="10">
        <v>667.53</v>
      </c>
      <c r="E17" s="3">
        <f t="shared" si="0"/>
        <v>0.47954741379310345</v>
      </c>
    </row>
    <row r="18" spans="2:10" x14ac:dyDescent="0.25">
      <c r="B18" s="5">
        <v>38</v>
      </c>
      <c r="C18" s="2">
        <v>487</v>
      </c>
      <c r="D18" s="10">
        <v>693.98</v>
      </c>
      <c r="E18" s="3">
        <f t="shared" si="0"/>
        <v>0.49854885057471265</v>
      </c>
    </row>
    <row r="19" spans="2:10" x14ac:dyDescent="0.25">
      <c r="B19" s="5">
        <v>39</v>
      </c>
      <c r="C19" s="2">
        <v>289</v>
      </c>
      <c r="D19" s="10">
        <v>699.46</v>
      </c>
      <c r="E19" s="3">
        <f t="shared" si="0"/>
        <v>0.50248563218390807</v>
      </c>
    </row>
    <row r="20" spans="2:10" x14ac:dyDescent="0.25">
      <c r="B20" s="5">
        <v>40</v>
      </c>
      <c r="C20" s="2">
        <v>229</v>
      </c>
      <c r="D20" s="10">
        <v>681.9</v>
      </c>
      <c r="E20" s="3">
        <f t="shared" si="0"/>
        <v>0.48987068965517239</v>
      </c>
    </row>
    <row r="21" spans="2:10" x14ac:dyDescent="0.25">
      <c r="B21" s="5">
        <v>41</v>
      </c>
      <c r="C21" s="2">
        <v>121</v>
      </c>
      <c r="D21" s="10">
        <v>701.79</v>
      </c>
      <c r="E21" s="3">
        <f t="shared" si="0"/>
        <v>0.50415948275862066</v>
      </c>
    </row>
    <row r="22" spans="2:10" x14ac:dyDescent="0.25">
      <c r="B22" s="5">
        <v>42</v>
      </c>
      <c r="C22" s="2">
        <v>57</v>
      </c>
      <c r="D22" s="10">
        <v>733.36</v>
      </c>
      <c r="E22" s="3">
        <f t="shared" si="0"/>
        <v>0.52683908045977013</v>
      </c>
    </row>
    <row r="23" spans="2:10" x14ac:dyDescent="0.25">
      <c r="B23" s="5">
        <v>43</v>
      </c>
      <c r="C23" s="2">
        <v>40</v>
      </c>
      <c r="D23" s="10">
        <v>724.18</v>
      </c>
      <c r="E23" s="3">
        <f t="shared" si="0"/>
        <v>0.52024425287356313</v>
      </c>
    </row>
    <row r="24" spans="2:10" x14ac:dyDescent="0.25">
      <c r="B24" s="5">
        <v>44</v>
      </c>
      <c r="C24" s="2">
        <v>26</v>
      </c>
      <c r="D24" s="10">
        <v>751.7</v>
      </c>
      <c r="E24" s="3">
        <f t="shared" si="0"/>
        <v>0.54001436781609202</v>
      </c>
    </row>
    <row r="25" spans="2:10" x14ac:dyDescent="0.25">
      <c r="B25" s="5">
        <v>45</v>
      </c>
      <c r="C25" s="2">
        <v>13</v>
      </c>
      <c r="D25" s="10">
        <v>750.59</v>
      </c>
      <c r="E25" s="3">
        <f t="shared" si="0"/>
        <v>0.53921695402298853</v>
      </c>
    </row>
    <row r="26" spans="2:10" x14ac:dyDescent="0.25">
      <c r="B26" s="5" t="s">
        <v>3</v>
      </c>
      <c r="C26" s="2">
        <v>16</v>
      </c>
      <c r="D26" s="10">
        <v>770.06</v>
      </c>
      <c r="E26" s="3">
        <f t="shared" si="0"/>
        <v>0.55320402298850568</v>
      </c>
    </row>
    <row r="27" spans="2:10" x14ac:dyDescent="0.25">
      <c r="B27" s="5" t="s">
        <v>4</v>
      </c>
      <c r="C27" s="6">
        <v>63994</v>
      </c>
      <c r="D27" s="68">
        <v>532.88</v>
      </c>
      <c r="E27" s="80">
        <f t="shared" si="0"/>
        <v>0.382816091954023</v>
      </c>
      <c r="J27" s="1"/>
    </row>
    <row r="28" spans="2:10" x14ac:dyDescent="0.25">
      <c r="B28" s="5" t="s">
        <v>5</v>
      </c>
      <c r="C28" s="2">
        <v>60059</v>
      </c>
      <c r="D28" s="10">
        <v>523.20000000000005</v>
      </c>
      <c r="E28" s="3">
        <f t="shared" si="0"/>
        <v>0.37586206896551727</v>
      </c>
    </row>
    <row r="29" spans="2:10" x14ac:dyDescent="0.25">
      <c r="B29" s="5" t="s">
        <v>6</v>
      </c>
      <c r="C29" s="2">
        <v>3433</v>
      </c>
      <c r="D29" s="10">
        <v>677.14</v>
      </c>
      <c r="E29" s="3">
        <f t="shared" si="0"/>
        <v>0.48645114942528733</v>
      </c>
    </row>
    <row r="30" spans="2:10" x14ac:dyDescent="0.25">
      <c r="B30" s="5" t="s">
        <v>7</v>
      </c>
      <c r="C30" s="2">
        <v>502</v>
      </c>
      <c r="D30" s="10">
        <v>704.11</v>
      </c>
      <c r="E30" s="3">
        <f t="shared" si="0"/>
        <v>0.50582614942528736</v>
      </c>
    </row>
    <row r="31" spans="2:10" x14ac:dyDescent="0.25">
      <c r="B31" s="84" t="s">
        <v>51</v>
      </c>
    </row>
    <row r="32" spans="2:10" x14ac:dyDescent="0.25">
      <c r="B32" s="84" t="s">
        <v>50</v>
      </c>
    </row>
    <row r="33" spans="2:4" ht="46.5" customHeight="1" x14ac:dyDescent="0.25">
      <c r="B33" s="96" t="str">
        <f>'starosna mirovina BMU'!B33:C33</f>
        <v>Prosječna mjesečna isplaćena netoplaća Republike Hrvatske za siječanj 2025. u eurima (EUR) (izvor: DZS)</v>
      </c>
      <c r="C33" s="96"/>
      <c r="D33" s="47">
        <f>'starosna mirovina BMU'!D33</f>
        <v>1392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0"/>
  <sheetViews>
    <sheetView workbookViewId="0">
      <selection activeCell="G26" sqref="G26"/>
    </sheetView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5" t="s">
        <v>13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veljaču 2025. (isplata u ožujku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siječanj 2025.</v>
      </c>
    </row>
    <row r="7" spans="2:29" x14ac:dyDescent="0.25">
      <c r="B7" s="5">
        <v>30</v>
      </c>
      <c r="C7" s="2">
        <v>19995</v>
      </c>
      <c r="D7" s="10">
        <v>479.34916979244815</v>
      </c>
      <c r="E7" s="3">
        <f t="shared" ref="E7:E27" si="0">D7/$D$30</f>
        <v>0.34436003577043689</v>
      </c>
    </row>
    <row r="8" spans="2:29" x14ac:dyDescent="0.25">
      <c r="B8" s="5">
        <v>31</v>
      </c>
      <c r="C8" s="2">
        <v>10144</v>
      </c>
      <c r="D8" s="10">
        <v>475.98</v>
      </c>
      <c r="E8" s="3">
        <f t="shared" si="0"/>
        <v>0.34193965517241381</v>
      </c>
    </row>
    <row r="9" spans="2:29" x14ac:dyDescent="0.25">
      <c r="B9" s="5">
        <v>32</v>
      </c>
      <c r="C9" s="2">
        <v>10921</v>
      </c>
      <c r="D9" s="10">
        <v>489.95</v>
      </c>
      <c r="E9" s="3">
        <f t="shared" si="0"/>
        <v>0.35197557471264368</v>
      </c>
    </row>
    <row r="10" spans="2:29" x14ac:dyDescent="0.25">
      <c r="B10" s="5">
        <v>33</v>
      </c>
      <c r="C10" s="2">
        <v>10368</v>
      </c>
      <c r="D10" s="10">
        <v>510.29</v>
      </c>
      <c r="E10" s="3">
        <f t="shared" si="0"/>
        <v>0.36658764367816093</v>
      </c>
    </row>
    <row r="11" spans="2:29" x14ac:dyDescent="0.25">
      <c r="B11" s="5">
        <v>34</v>
      </c>
      <c r="C11" s="2">
        <v>8419</v>
      </c>
      <c r="D11" s="10">
        <v>523.61</v>
      </c>
      <c r="E11" s="3">
        <f t="shared" si="0"/>
        <v>0.37615660919540234</v>
      </c>
    </row>
    <row r="12" spans="2:29" x14ac:dyDescent="0.25">
      <c r="B12" s="5">
        <v>35</v>
      </c>
      <c r="C12" s="2">
        <v>29128</v>
      </c>
      <c r="D12" s="10">
        <v>584.5</v>
      </c>
      <c r="E12" s="3">
        <f t="shared" si="0"/>
        <v>0.4198994252873563</v>
      </c>
    </row>
    <row r="13" spans="2:29" x14ac:dyDescent="0.25">
      <c r="B13" s="5">
        <v>36</v>
      </c>
      <c r="C13" s="2">
        <v>18625</v>
      </c>
      <c r="D13" s="10">
        <v>585.74</v>
      </c>
      <c r="E13" s="3">
        <f t="shared" si="0"/>
        <v>0.42079022988505749</v>
      </c>
    </row>
    <row r="14" spans="2:29" x14ac:dyDescent="0.25">
      <c r="B14" s="5">
        <v>37</v>
      </c>
      <c r="C14" s="2">
        <v>18266</v>
      </c>
      <c r="D14" s="10">
        <v>599.96</v>
      </c>
      <c r="E14" s="3">
        <f t="shared" si="0"/>
        <v>0.4310057471264368</v>
      </c>
    </row>
    <row r="15" spans="2:29" x14ac:dyDescent="0.25">
      <c r="B15" s="5">
        <v>38</v>
      </c>
      <c r="C15" s="2">
        <v>17024</v>
      </c>
      <c r="D15" s="10">
        <v>612.85</v>
      </c>
      <c r="E15" s="3">
        <f t="shared" si="0"/>
        <v>0.44026580459770115</v>
      </c>
    </row>
    <row r="16" spans="2:29" x14ac:dyDescent="0.25">
      <c r="B16" s="5">
        <v>39</v>
      </c>
      <c r="C16" s="2">
        <v>14089</v>
      </c>
      <c r="D16" s="10">
        <v>637.41999999999996</v>
      </c>
      <c r="E16" s="3">
        <f t="shared" si="0"/>
        <v>0.45791666666666664</v>
      </c>
    </row>
    <row r="17" spans="2:5" x14ac:dyDescent="0.25">
      <c r="B17" s="5">
        <v>40</v>
      </c>
      <c r="C17" s="2">
        <v>11143</v>
      </c>
      <c r="D17" s="10">
        <v>661.7</v>
      </c>
      <c r="E17" s="3">
        <f t="shared" si="0"/>
        <v>0.47535919540229887</v>
      </c>
    </row>
    <row r="18" spans="2:5" x14ac:dyDescent="0.25">
      <c r="B18" s="5">
        <v>41</v>
      </c>
      <c r="C18" s="2">
        <v>4729</v>
      </c>
      <c r="D18" s="10">
        <v>683.66</v>
      </c>
      <c r="E18" s="3">
        <f t="shared" si="0"/>
        <v>0.49113505747126435</v>
      </c>
    </row>
    <row r="19" spans="2:5" x14ac:dyDescent="0.25">
      <c r="B19" s="5">
        <v>42</v>
      </c>
      <c r="C19" s="2">
        <v>2234</v>
      </c>
      <c r="D19" s="10">
        <v>715.69</v>
      </c>
      <c r="E19" s="3">
        <f t="shared" si="0"/>
        <v>0.51414511494252879</v>
      </c>
    </row>
    <row r="20" spans="2:5" x14ac:dyDescent="0.25">
      <c r="B20" s="5">
        <v>43</v>
      </c>
      <c r="C20" s="2">
        <v>1212</v>
      </c>
      <c r="D20" s="10">
        <v>742.54</v>
      </c>
      <c r="E20" s="3">
        <f t="shared" si="0"/>
        <v>0.53343390804597701</v>
      </c>
    </row>
    <row r="21" spans="2:5" x14ac:dyDescent="0.25">
      <c r="B21" s="5">
        <v>44</v>
      </c>
      <c r="C21" s="2">
        <v>645</v>
      </c>
      <c r="D21" s="10">
        <v>772.23</v>
      </c>
      <c r="E21" s="3">
        <f t="shared" si="0"/>
        <v>0.55476293103448282</v>
      </c>
    </row>
    <row r="22" spans="2:5" x14ac:dyDescent="0.25">
      <c r="B22" s="5">
        <v>45</v>
      </c>
      <c r="C22" s="2">
        <v>282</v>
      </c>
      <c r="D22" s="10">
        <v>778.58</v>
      </c>
      <c r="E22" s="3">
        <f t="shared" si="0"/>
        <v>0.55932471264367822</v>
      </c>
    </row>
    <row r="23" spans="2:5" x14ac:dyDescent="0.25">
      <c r="B23" s="5" t="s">
        <v>3</v>
      </c>
      <c r="C23" s="2">
        <v>186</v>
      </c>
      <c r="D23" s="10">
        <v>808.27</v>
      </c>
      <c r="E23" s="3">
        <f t="shared" si="0"/>
        <v>0.58065373563218392</v>
      </c>
    </row>
    <row r="24" spans="2:5" x14ac:dyDescent="0.25">
      <c r="B24" s="5" t="s">
        <v>4</v>
      </c>
      <c r="C24" s="6">
        <v>177410</v>
      </c>
      <c r="D24" s="68">
        <v>573.49</v>
      </c>
      <c r="E24" s="80">
        <f t="shared" si="0"/>
        <v>0.41198994252873566</v>
      </c>
    </row>
    <row r="25" spans="2:5" x14ac:dyDescent="0.25">
      <c r="B25" s="5" t="s">
        <v>5</v>
      </c>
      <c r="C25" s="2">
        <v>59847</v>
      </c>
      <c r="D25" s="10">
        <v>492.3</v>
      </c>
      <c r="E25" s="3">
        <f t="shared" si="0"/>
        <v>0.35366379310344831</v>
      </c>
    </row>
    <row r="26" spans="2:5" x14ac:dyDescent="0.25">
      <c r="B26" s="5" t="s">
        <v>6</v>
      </c>
      <c r="C26" s="2">
        <v>97132</v>
      </c>
      <c r="D26" s="10">
        <v>600.29</v>
      </c>
      <c r="E26" s="3">
        <f t="shared" si="0"/>
        <v>0.43124281609195397</v>
      </c>
    </row>
    <row r="27" spans="2:5" x14ac:dyDescent="0.25">
      <c r="B27" s="5" t="s">
        <v>7</v>
      </c>
      <c r="C27" s="2">
        <v>20431</v>
      </c>
      <c r="D27" s="10">
        <v>683.92</v>
      </c>
      <c r="E27" s="3">
        <f t="shared" si="0"/>
        <v>0.49132183908045973</v>
      </c>
    </row>
    <row r="28" spans="2:5" x14ac:dyDescent="0.25">
      <c r="B28" s="84" t="s">
        <v>51</v>
      </c>
    </row>
    <row r="29" spans="2:5" x14ac:dyDescent="0.25">
      <c r="B29" s="84" t="s">
        <v>50</v>
      </c>
    </row>
    <row r="30" spans="2:5" ht="51.75" customHeight="1" x14ac:dyDescent="0.25">
      <c r="B30" s="96" t="str">
        <f>'starosna mirovina BMU'!B33:C33</f>
        <v>Prosječna mjesečna isplaćena netoplaća Republike Hrvatske za siječanj 2025. u eurima (EUR) (izvor: DZS)</v>
      </c>
      <c r="C30" s="96"/>
      <c r="D30" s="47">
        <f>'starosna mirovina BMU'!D33</f>
        <v>1392</v>
      </c>
    </row>
  </sheetData>
  <mergeCells count="2">
    <mergeCell ref="B2:E2"/>
    <mergeCell ref="B30:C30"/>
  </mergeCells>
  <conditionalFormatting sqref="E7:E2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9"/>
  <sheetViews>
    <sheetView workbookViewId="0">
      <selection activeCell="G19" sqref="G19"/>
    </sheetView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7" t="s">
        <v>19</v>
      </c>
      <c r="C2" s="97"/>
      <c r="D2" s="97"/>
      <c r="E2" s="9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veljaču 2025. (isplata u ožujku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siječanj 2025.</v>
      </c>
    </row>
    <row r="7" spans="2:29" x14ac:dyDescent="0.25">
      <c r="B7" s="5">
        <v>31</v>
      </c>
      <c r="C7" s="2">
        <v>14</v>
      </c>
      <c r="D7" s="10">
        <v>476.78428571428566</v>
      </c>
      <c r="E7" s="3">
        <f t="shared" ref="E7:E26" si="0">D7/$D$29</f>
        <v>0.34251744663382588</v>
      </c>
    </row>
    <row r="8" spans="2:29" x14ac:dyDescent="0.25">
      <c r="B8" s="5">
        <v>32</v>
      </c>
      <c r="C8" s="2">
        <v>45</v>
      </c>
      <c r="D8" s="10">
        <v>468.99</v>
      </c>
      <c r="E8" s="3">
        <f t="shared" si="0"/>
        <v>0.33691810344827589</v>
      </c>
    </row>
    <row r="9" spans="2:29" x14ac:dyDescent="0.25">
      <c r="B9" s="5">
        <v>33</v>
      </c>
      <c r="C9" s="2">
        <v>40</v>
      </c>
      <c r="D9" s="10">
        <v>479.72</v>
      </c>
      <c r="E9" s="3">
        <f t="shared" si="0"/>
        <v>0.3446264367816092</v>
      </c>
    </row>
    <row r="10" spans="2:29" x14ac:dyDescent="0.25">
      <c r="B10" s="5">
        <v>34</v>
      </c>
      <c r="C10" s="2">
        <v>21</v>
      </c>
      <c r="D10" s="10">
        <v>502.81</v>
      </c>
      <c r="E10" s="3">
        <f t="shared" si="0"/>
        <v>0.3612140804597701</v>
      </c>
    </row>
    <row r="11" spans="2:29" x14ac:dyDescent="0.25">
      <c r="B11" s="5">
        <v>35</v>
      </c>
      <c r="C11" s="2">
        <v>92</v>
      </c>
      <c r="D11" s="10">
        <v>588.51</v>
      </c>
      <c r="E11" s="3">
        <f t="shared" si="0"/>
        <v>0.42278017241379312</v>
      </c>
    </row>
    <row r="12" spans="2:29" x14ac:dyDescent="0.25">
      <c r="B12" s="5">
        <v>36</v>
      </c>
      <c r="C12" s="2">
        <v>56</v>
      </c>
      <c r="D12" s="10">
        <v>582.25</v>
      </c>
      <c r="E12" s="3">
        <f t="shared" si="0"/>
        <v>0.41828304597701149</v>
      </c>
    </row>
    <row r="13" spans="2:29" x14ac:dyDescent="0.25">
      <c r="B13" s="5">
        <v>37</v>
      </c>
      <c r="C13" s="2">
        <v>49</v>
      </c>
      <c r="D13" s="10">
        <v>592.79</v>
      </c>
      <c r="E13" s="3">
        <f t="shared" si="0"/>
        <v>0.42585488505747121</v>
      </c>
    </row>
    <row r="14" spans="2:29" x14ac:dyDescent="0.25">
      <c r="B14" s="5">
        <v>38</v>
      </c>
      <c r="C14" s="2">
        <v>27</v>
      </c>
      <c r="D14" s="10">
        <v>637.74</v>
      </c>
      <c r="E14" s="3">
        <f t="shared" si="0"/>
        <v>0.45814655172413793</v>
      </c>
    </row>
    <row r="15" spans="2:29" x14ac:dyDescent="0.25">
      <c r="B15" s="5">
        <v>39</v>
      </c>
      <c r="C15" s="2">
        <v>19</v>
      </c>
      <c r="D15" s="10">
        <v>647.26</v>
      </c>
      <c r="E15" s="3">
        <f t="shared" si="0"/>
        <v>0.46498563218390804</v>
      </c>
    </row>
    <row r="16" spans="2:29" x14ac:dyDescent="0.25">
      <c r="B16" s="5">
        <v>40</v>
      </c>
      <c r="C16" s="2">
        <v>10</v>
      </c>
      <c r="D16" s="10">
        <v>694.37</v>
      </c>
      <c r="E16" s="3">
        <f t="shared" si="0"/>
        <v>0.49882902298850573</v>
      </c>
    </row>
    <row r="17" spans="2:5" x14ac:dyDescent="0.25">
      <c r="B17" s="5">
        <v>41</v>
      </c>
      <c r="C17" s="2">
        <v>3</v>
      </c>
      <c r="D17" s="10">
        <v>723.84</v>
      </c>
      <c r="E17" s="3">
        <f t="shared" si="0"/>
        <v>0.52</v>
      </c>
    </row>
    <row r="18" spans="2:5" x14ac:dyDescent="0.25">
      <c r="B18" s="5">
        <v>42</v>
      </c>
      <c r="C18" s="2">
        <v>4</v>
      </c>
      <c r="D18" s="10">
        <v>723.75</v>
      </c>
      <c r="E18" s="3">
        <f t="shared" si="0"/>
        <v>0.51993534482758619</v>
      </c>
    </row>
    <row r="19" spans="2:5" x14ac:dyDescent="0.25">
      <c r="B19" s="5">
        <v>43</v>
      </c>
      <c r="C19" s="2">
        <v>2</v>
      </c>
      <c r="D19" s="10">
        <v>817.15</v>
      </c>
      <c r="E19" s="3">
        <f t="shared" si="0"/>
        <v>0.58703304597701145</v>
      </c>
    </row>
    <row r="20" spans="2:5" x14ac:dyDescent="0.25">
      <c r="B20" s="5">
        <v>44</v>
      </c>
      <c r="C20" s="2">
        <v>0</v>
      </c>
      <c r="D20" s="10">
        <v>0</v>
      </c>
      <c r="E20" s="3">
        <f t="shared" si="0"/>
        <v>0</v>
      </c>
    </row>
    <row r="21" spans="2:5" x14ac:dyDescent="0.25">
      <c r="B21" s="5">
        <v>45</v>
      </c>
      <c r="C21" s="2">
        <v>0</v>
      </c>
      <c r="D21" s="10">
        <v>0</v>
      </c>
      <c r="E21" s="3">
        <f t="shared" si="0"/>
        <v>0</v>
      </c>
    </row>
    <row r="22" spans="2:5" x14ac:dyDescent="0.25">
      <c r="B22" s="5" t="s">
        <v>3</v>
      </c>
      <c r="C22" s="2">
        <v>0</v>
      </c>
      <c r="D22" s="10">
        <v>0</v>
      </c>
      <c r="E22" s="3">
        <f t="shared" si="0"/>
        <v>0</v>
      </c>
    </row>
    <row r="23" spans="2:5" x14ac:dyDescent="0.25">
      <c r="B23" s="5" t="s">
        <v>4</v>
      </c>
      <c r="C23" s="6">
        <v>382</v>
      </c>
      <c r="D23" s="68">
        <v>566.71</v>
      </c>
      <c r="E23" s="80">
        <f t="shared" si="0"/>
        <v>0.40711925287356326</v>
      </c>
    </row>
    <row r="24" spans="2:5" x14ac:dyDescent="0.25">
      <c r="B24" s="5" t="s">
        <v>5</v>
      </c>
      <c r="C24" s="2">
        <v>120</v>
      </c>
      <c r="D24" s="10">
        <v>479.39</v>
      </c>
      <c r="E24" s="3">
        <f t="shared" si="0"/>
        <v>0.34438936781609192</v>
      </c>
    </row>
    <row r="25" spans="2:5" x14ac:dyDescent="0.25">
      <c r="B25" s="5" t="s">
        <v>6</v>
      </c>
      <c r="C25" s="2">
        <v>243</v>
      </c>
      <c r="D25" s="10">
        <v>597.99</v>
      </c>
      <c r="E25" s="3">
        <f t="shared" si="0"/>
        <v>0.42959051724137931</v>
      </c>
    </row>
    <row r="26" spans="2:5" x14ac:dyDescent="0.25">
      <c r="B26" s="5" t="s">
        <v>7</v>
      </c>
      <c r="C26" s="2">
        <v>19</v>
      </c>
      <c r="D26" s="10">
        <v>718.13</v>
      </c>
      <c r="E26" s="3">
        <f t="shared" si="0"/>
        <v>0.51589798850574708</v>
      </c>
    </row>
    <row r="27" spans="2:5" x14ac:dyDescent="0.25">
      <c r="B27" s="84" t="s">
        <v>51</v>
      </c>
    </row>
    <row r="28" spans="2:5" x14ac:dyDescent="0.25">
      <c r="B28" s="84" t="s">
        <v>50</v>
      </c>
    </row>
    <row r="29" spans="2:5" ht="48" customHeight="1" x14ac:dyDescent="0.25">
      <c r="B29" s="96" t="str">
        <f>'starosna mirovina BMU'!B33:C33</f>
        <v>Prosječna mjesečna isplaćena netoplaća Republike Hrvatske za siječanj 2025. u eurima (EUR) (izvor: DZS)</v>
      </c>
      <c r="C29" s="96"/>
      <c r="D29" s="47">
        <f>'starosna mirovina BMU'!D33</f>
        <v>1392</v>
      </c>
    </row>
  </sheetData>
  <mergeCells count="2">
    <mergeCell ref="B2:E2"/>
    <mergeCell ref="B29:C29"/>
  </mergeCells>
  <conditionalFormatting sqref="E7:E2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5" t="s">
        <v>14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ht="26.25" customHeight="1" x14ac:dyDescent="0.25"/>
    <row r="5" spans="2:29" x14ac:dyDescent="0.25">
      <c r="B5" t="str">
        <f>'starosna mirovina BMU'!B5</f>
        <v>za veljaču 2025. (isplata u ožujku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siječanj 2025.</v>
      </c>
    </row>
    <row r="7" spans="2:29" x14ac:dyDescent="0.25">
      <c r="B7" s="5" t="s">
        <v>9</v>
      </c>
      <c r="C7" s="2">
        <v>82747</v>
      </c>
      <c r="D7" s="10">
        <v>335.18711179861504</v>
      </c>
      <c r="E7" s="3">
        <f t="shared" ref="E7:E30" si="0">D7/$D$33</f>
        <v>0.24079533893578667</v>
      </c>
    </row>
    <row r="8" spans="2:29" x14ac:dyDescent="0.25">
      <c r="B8" s="5" t="s">
        <v>1</v>
      </c>
      <c r="C8" s="2">
        <v>61518</v>
      </c>
      <c r="D8" s="10">
        <v>409.04</v>
      </c>
      <c r="E8" s="3">
        <f t="shared" si="0"/>
        <v>0.2938505747126437</v>
      </c>
    </row>
    <row r="9" spans="2:29" x14ac:dyDescent="0.25">
      <c r="B9" s="5" t="s">
        <v>2</v>
      </c>
      <c r="C9" s="2">
        <v>65911</v>
      </c>
      <c r="D9" s="10">
        <v>514.29999999999995</v>
      </c>
      <c r="E9" s="3">
        <f t="shared" si="0"/>
        <v>0.36946839080459765</v>
      </c>
    </row>
    <row r="10" spans="2:29" x14ac:dyDescent="0.25">
      <c r="B10" s="5">
        <v>30</v>
      </c>
      <c r="C10" s="2">
        <v>41190</v>
      </c>
      <c r="D10" s="10">
        <v>555.26</v>
      </c>
      <c r="E10" s="3">
        <f t="shared" si="0"/>
        <v>0.39889367816091953</v>
      </c>
    </row>
    <row r="11" spans="2:29" x14ac:dyDescent="0.25">
      <c r="B11" s="5">
        <v>31</v>
      </c>
      <c r="C11" s="2">
        <v>25393</v>
      </c>
      <c r="D11" s="10">
        <v>568.6</v>
      </c>
      <c r="E11" s="3">
        <f t="shared" si="0"/>
        <v>0.40847701149425292</v>
      </c>
    </row>
    <row r="12" spans="2:29" x14ac:dyDescent="0.25">
      <c r="B12" s="5">
        <v>32</v>
      </c>
      <c r="C12" s="2">
        <v>25149</v>
      </c>
      <c r="D12" s="10">
        <v>574.64</v>
      </c>
      <c r="E12" s="3">
        <f t="shared" si="0"/>
        <v>0.41281609195402297</v>
      </c>
    </row>
    <row r="13" spans="2:29" x14ac:dyDescent="0.25">
      <c r="B13" s="5">
        <v>33</v>
      </c>
      <c r="C13" s="2">
        <v>22803</v>
      </c>
      <c r="D13" s="10">
        <v>593.29999999999995</v>
      </c>
      <c r="E13" s="3">
        <f t="shared" si="0"/>
        <v>0.42622126436781604</v>
      </c>
    </row>
    <row r="14" spans="2:29" x14ac:dyDescent="0.25">
      <c r="B14" s="5">
        <v>34</v>
      </c>
      <c r="C14" s="2">
        <v>18258</v>
      </c>
      <c r="D14" s="10">
        <v>616.85</v>
      </c>
      <c r="E14" s="3">
        <f t="shared" si="0"/>
        <v>0.44313936781609198</v>
      </c>
    </row>
    <row r="15" spans="2:29" x14ac:dyDescent="0.25">
      <c r="B15" s="5">
        <v>35</v>
      </c>
      <c r="C15" s="2">
        <v>72204</v>
      </c>
      <c r="D15" s="10">
        <v>660.92</v>
      </c>
      <c r="E15" s="3">
        <f t="shared" si="0"/>
        <v>0.47479885057471261</v>
      </c>
    </row>
    <row r="16" spans="2:29" x14ac:dyDescent="0.25">
      <c r="B16" s="5">
        <v>36</v>
      </c>
      <c r="C16" s="2">
        <v>33637</v>
      </c>
      <c r="D16" s="10">
        <v>660.34</v>
      </c>
      <c r="E16" s="3">
        <f t="shared" si="0"/>
        <v>0.47438218390804598</v>
      </c>
    </row>
    <row r="17" spans="2:5" x14ac:dyDescent="0.25">
      <c r="B17" s="5">
        <v>37</v>
      </c>
      <c r="C17" s="2">
        <v>31483</v>
      </c>
      <c r="D17" s="10">
        <v>680.7</v>
      </c>
      <c r="E17" s="3">
        <f t="shared" si="0"/>
        <v>0.48900862068965523</v>
      </c>
    </row>
    <row r="18" spans="2:5" x14ac:dyDescent="0.25">
      <c r="B18" s="5">
        <v>38</v>
      </c>
      <c r="C18" s="2">
        <v>29825</v>
      </c>
      <c r="D18" s="10">
        <v>709.05</v>
      </c>
      <c r="E18" s="3">
        <f t="shared" si="0"/>
        <v>0.50937500000000002</v>
      </c>
    </row>
    <row r="19" spans="2:5" x14ac:dyDescent="0.25">
      <c r="B19" s="5">
        <v>39</v>
      </c>
      <c r="C19" s="2">
        <v>26356</v>
      </c>
      <c r="D19" s="10">
        <v>751.28</v>
      </c>
      <c r="E19" s="3">
        <f t="shared" si="0"/>
        <v>0.53971264367816085</v>
      </c>
    </row>
    <row r="20" spans="2:5" x14ac:dyDescent="0.25">
      <c r="B20" s="5">
        <v>40</v>
      </c>
      <c r="C20" s="2">
        <v>38017</v>
      </c>
      <c r="D20" s="10">
        <v>811.37</v>
      </c>
      <c r="E20" s="3">
        <f t="shared" si="0"/>
        <v>0.58288074712643678</v>
      </c>
    </row>
    <row r="21" spans="2:5" x14ac:dyDescent="0.25">
      <c r="B21" s="5">
        <v>41</v>
      </c>
      <c r="C21" s="2">
        <v>45194</v>
      </c>
      <c r="D21" s="10">
        <v>752.59</v>
      </c>
      <c r="E21" s="3">
        <f t="shared" si="0"/>
        <v>0.54065373563218388</v>
      </c>
    </row>
    <row r="22" spans="2:5" x14ac:dyDescent="0.25">
      <c r="B22" s="5">
        <v>42</v>
      </c>
      <c r="C22" s="2">
        <v>24464</v>
      </c>
      <c r="D22" s="10">
        <v>799.56</v>
      </c>
      <c r="E22" s="3">
        <f t="shared" si="0"/>
        <v>0.57439655172413784</v>
      </c>
    </row>
    <row r="23" spans="2:5" x14ac:dyDescent="0.25">
      <c r="B23" s="5">
        <v>43</v>
      </c>
      <c r="C23" s="2">
        <v>17641</v>
      </c>
      <c r="D23" s="10">
        <v>835.55</v>
      </c>
      <c r="E23" s="3">
        <f t="shared" si="0"/>
        <v>0.60025143678160919</v>
      </c>
    </row>
    <row r="24" spans="2:5" x14ac:dyDescent="0.25">
      <c r="B24" s="5">
        <v>44</v>
      </c>
      <c r="C24" s="2">
        <v>13137</v>
      </c>
      <c r="D24" s="10">
        <v>871.85</v>
      </c>
      <c r="E24" s="3">
        <f t="shared" si="0"/>
        <v>0.62632902298850579</v>
      </c>
    </row>
    <row r="25" spans="2:5" x14ac:dyDescent="0.25">
      <c r="B25" s="5">
        <v>45</v>
      </c>
      <c r="C25" s="2">
        <v>10763</v>
      </c>
      <c r="D25" s="10">
        <v>898.25</v>
      </c>
      <c r="E25" s="3">
        <f t="shared" si="0"/>
        <v>0.64529454022988508</v>
      </c>
    </row>
    <row r="26" spans="2:5" x14ac:dyDescent="0.25">
      <c r="B26" s="5" t="s">
        <v>3</v>
      </c>
      <c r="C26" s="2">
        <v>17688</v>
      </c>
      <c r="D26" s="10">
        <v>1003.42</v>
      </c>
      <c r="E26" s="3">
        <f t="shared" si="0"/>
        <v>0.72084770114942531</v>
      </c>
    </row>
    <row r="27" spans="2:5" x14ac:dyDescent="0.25">
      <c r="B27" s="5" t="s">
        <v>4</v>
      </c>
      <c r="C27" s="6">
        <v>703378</v>
      </c>
      <c r="D27" s="68">
        <v>616.58000000000004</v>
      </c>
      <c r="E27" s="80">
        <f t="shared" si="0"/>
        <v>0.4429454022988506</v>
      </c>
    </row>
    <row r="28" spans="2:5" x14ac:dyDescent="0.25">
      <c r="B28" s="5" t="s">
        <v>5</v>
      </c>
      <c r="C28" s="2">
        <v>342969</v>
      </c>
      <c r="D28" s="10">
        <v>476.28</v>
      </c>
      <c r="E28" s="3">
        <f t="shared" si="0"/>
        <v>0.34215517241379306</v>
      </c>
    </row>
    <row r="29" spans="2:5" x14ac:dyDescent="0.25">
      <c r="B29" s="5" t="s">
        <v>6</v>
      </c>
      <c r="C29" s="2">
        <v>193505</v>
      </c>
      <c r="D29" s="10">
        <v>683.76</v>
      </c>
      <c r="E29" s="3">
        <f t="shared" si="0"/>
        <v>0.49120689655172411</v>
      </c>
    </row>
    <row r="30" spans="2:5" x14ac:dyDescent="0.25">
      <c r="B30" s="5" t="s">
        <v>7</v>
      </c>
      <c r="C30" s="2">
        <v>166904</v>
      </c>
      <c r="D30" s="10">
        <v>826.99</v>
      </c>
      <c r="E30" s="3">
        <f t="shared" si="0"/>
        <v>0.5941020114942529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5.75" customHeight="1" x14ac:dyDescent="0.25">
      <c r="B33" s="96" t="str">
        <f>'starosna mirovina BMU'!B33:C33</f>
        <v>Prosječna mjesečna isplaćena netoplaća Republike Hrvatske za siječanj 2025. u eurima (EUR) (izvor: DZS)</v>
      </c>
      <c r="C33" s="96"/>
      <c r="D33" s="47">
        <f>'starosna mirovina BMU'!D33</f>
        <v>1392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8" t="s">
        <v>15</v>
      </c>
      <c r="C2" s="98"/>
      <c r="D2" s="98"/>
      <c r="E2" s="9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veljaču 2025. (isplata u ožujku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siječanj 2025.</v>
      </c>
    </row>
    <row r="7" spans="2:29" x14ac:dyDescent="0.25">
      <c r="B7" s="5" t="s">
        <v>9</v>
      </c>
      <c r="C7" s="2">
        <v>33935</v>
      </c>
      <c r="D7" s="10">
        <v>343.6552123176661</v>
      </c>
      <c r="E7" s="3">
        <f t="shared" ref="E7:E30" si="0">D7/$D$33</f>
        <v>0.24687874448108196</v>
      </c>
    </row>
    <row r="8" spans="2:29" x14ac:dyDescent="0.25">
      <c r="B8" s="5" t="s">
        <v>1</v>
      </c>
      <c r="C8" s="2">
        <v>17243</v>
      </c>
      <c r="D8" s="10">
        <v>417.11</v>
      </c>
      <c r="E8" s="3">
        <f t="shared" si="0"/>
        <v>0.29964798850574714</v>
      </c>
      <c r="I8" s="1"/>
    </row>
    <row r="9" spans="2:29" x14ac:dyDescent="0.25">
      <c r="B9" s="5" t="s">
        <v>2</v>
      </c>
      <c r="C9" s="2">
        <v>17276</v>
      </c>
      <c r="D9" s="10">
        <v>466.4</v>
      </c>
      <c r="E9" s="3">
        <f t="shared" si="0"/>
        <v>0.3350574712643678</v>
      </c>
    </row>
    <row r="10" spans="2:29" x14ac:dyDescent="0.25">
      <c r="B10" s="5">
        <v>30</v>
      </c>
      <c r="C10" s="2">
        <v>2939</v>
      </c>
      <c r="D10" s="10">
        <v>500.71</v>
      </c>
      <c r="E10" s="3">
        <f t="shared" si="0"/>
        <v>0.35970545977011492</v>
      </c>
    </row>
    <row r="11" spans="2:29" x14ac:dyDescent="0.25">
      <c r="B11" s="5">
        <v>31</v>
      </c>
      <c r="C11" s="2">
        <v>2438</v>
      </c>
      <c r="D11" s="10">
        <v>507.62</v>
      </c>
      <c r="E11" s="3">
        <f t="shared" si="0"/>
        <v>0.36466954022988507</v>
      </c>
    </row>
    <row r="12" spans="2:29" x14ac:dyDescent="0.25">
      <c r="B12" s="5">
        <v>32</v>
      </c>
      <c r="C12" s="2">
        <v>2116</v>
      </c>
      <c r="D12" s="10">
        <v>520.63</v>
      </c>
      <c r="E12" s="3">
        <f t="shared" si="0"/>
        <v>0.37401580459770117</v>
      </c>
    </row>
    <row r="13" spans="2:29" x14ac:dyDescent="0.25">
      <c r="B13" s="5">
        <v>33</v>
      </c>
      <c r="C13" s="2">
        <v>1891</v>
      </c>
      <c r="D13" s="10">
        <v>534.26</v>
      </c>
      <c r="E13" s="3">
        <f t="shared" si="0"/>
        <v>0.38380747126436782</v>
      </c>
    </row>
    <row r="14" spans="2:29" x14ac:dyDescent="0.25">
      <c r="B14" s="5">
        <v>34</v>
      </c>
      <c r="C14" s="2">
        <v>1600</v>
      </c>
      <c r="D14" s="10">
        <v>546.28</v>
      </c>
      <c r="E14" s="3">
        <f t="shared" si="0"/>
        <v>0.39244252873563218</v>
      </c>
    </row>
    <row r="15" spans="2:29" x14ac:dyDescent="0.25">
      <c r="B15" s="5">
        <v>35</v>
      </c>
      <c r="C15" s="2">
        <v>1274</v>
      </c>
      <c r="D15" s="10">
        <v>550.05999999999995</v>
      </c>
      <c r="E15" s="3">
        <f t="shared" si="0"/>
        <v>0.39515804597701143</v>
      </c>
    </row>
    <row r="16" spans="2:29" x14ac:dyDescent="0.25">
      <c r="B16" s="5">
        <v>36</v>
      </c>
      <c r="C16" s="2">
        <v>1044</v>
      </c>
      <c r="D16" s="10">
        <v>560.92999999999995</v>
      </c>
      <c r="E16" s="3">
        <f t="shared" si="0"/>
        <v>0.40296695402298849</v>
      </c>
    </row>
    <row r="17" spans="2:5" x14ac:dyDescent="0.25">
      <c r="B17" s="5">
        <v>37</v>
      </c>
      <c r="C17" s="2">
        <v>748</v>
      </c>
      <c r="D17" s="10">
        <v>579.85</v>
      </c>
      <c r="E17" s="3">
        <f t="shared" si="0"/>
        <v>0.41655890804597701</v>
      </c>
    </row>
    <row r="18" spans="2:5" x14ac:dyDescent="0.25">
      <c r="B18" s="5">
        <v>38</v>
      </c>
      <c r="C18" s="2">
        <v>588</v>
      </c>
      <c r="D18" s="10">
        <v>584</v>
      </c>
      <c r="E18" s="3">
        <f t="shared" si="0"/>
        <v>0.41954022988505746</v>
      </c>
    </row>
    <row r="19" spans="2:5" x14ac:dyDescent="0.25">
      <c r="B19" s="5">
        <v>39</v>
      </c>
      <c r="C19" s="2">
        <v>379</v>
      </c>
      <c r="D19" s="10">
        <v>588.23</v>
      </c>
      <c r="E19" s="3">
        <f t="shared" si="0"/>
        <v>0.42257902298850575</v>
      </c>
    </row>
    <row r="20" spans="2:5" x14ac:dyDescent="0.25">
      <c r="B20" s="5">
        <v>40</v>
      </c>
      <c r="C20" s="2">
        <v>239</v>
      </c>
      <c r="D20" s="10">
        <v>608.41</v>
      </c>
      <c r="E20" s="3">
        <f t="shared" si="0"/>
        <v>0.43707614942528733</v>
      </c>
    </row>
    <row r="21" spans="2:5" x14ac:dyDescent="0.25">
      <c r="B21" s="5">
        <v>41</v>
      </c>
      <c r="C21" s="2">
        <v>141</v>
      </c>
      <c r="D21" s="10">
        <v>607.46</v>
      </c>
      <c r="E21" s="3">
        <f t="shared" si="0"/>
        <v>0.43639367816091956</v>
      </c>
    </row>
    <row r="22" spans="2:5" x14ac:dyDescent="0.25">
      <c r="B22" s="5">
        <v>42</v>
      </c>
      <c r="C22" s="2">
        <v>74</v>
      </c>
      <c r="D22" s="10">
        <v>642.48</v>
      </c>
      <c r="E22" s="3">
        <f t="shared" si="0"/>
        <v>0.46155172413793105</v>
      </c>
    </row>
    <row r="23" spans="2:5" x14ac:dyDescent="0.25">
      <c r="B23" s="5">
        <v>43</v>
      </c>
      <c r="C23" s="2">
        <v>60</v>
      </c>
      <c r="D23" s="10">
        <v>694.19</v>
      </c>
      <c r="E23" s="3">
        <f t="shared" si="0"/>
        <v>0.49869971264367818</v>
      </c>
    </row>
    <row r="24" spans="2:5" x14ac:dyDescent="0.25">
      <c r="B24" s="5">
        <v>44</v>
      </c>
      <c r="C24" s="2">
        <v>32</v>
      </c>
      <c r="D24" s="10">
        <v>669.72</v>
      </c>
      <c r="E24" s="3">
        <f t="shared" si="0"/>
        <v>0.48112068965517241</v>
      </c>
    </row>
    <row r="25" spans="2:5" x14ac:dyDescent="0.25">
      <c r="B25" s="5">
        <v>45</v>
      </c>
      <c r="C25" s="2">
        <v>25</v>
      </c>
      <c r="D25" s="10">
        <v>690.4</v>
      </c>
      <c r="E25" s="3">
        <f t="shared" si="0"/>
        <v>0.49597701149425288</v>
      </c>
    </row>
    <row r="26" spans="2:5" x14ac:dyDescent="0.25">
      <c r="B26" s="5" t="s">
        <v>3</v>
      </c>
      <c r="C26" s="2">
        <v>35</v>
      </c>
      <c r="D26" s="10">
        <v>747.18</v>
      </c>
      <c r="E26" s="3">
        <f t="shared" si="0"/>
        <v>0.53676724137931031</v>
      </c>
    </row>
    <row r="27" spans="2:5" x14ac:dyDescent="0.25">
      <c r="B27" s="5" t="s">
        <v>4</v>
      </c>
      <c r="C27" s="6">
        <v>84077</v>
      </c>
      <c r="D27" s="68">
        <v>419.59</v>
      </c>
      <c r="E27" s="80">
        <f t="shared" si="0"/>
        <v>0.30142959770114941</v>
      </c>
    </row>
    <row r="28" spans="2:5" x14ac:dyDescent="0.25">
      <c r="B28" s="5" t="s">
        <v>5</v>
      </c>
      <c r="C28" s="2">
        <v>79438</v>
      </c>
      <c r="D28" s="10">
        <v>410.47</v>
      </c>
      <c r="E28" s="3">
        <f t="shared" si="0"/>
        <v>0.29487787356321843</v>
      </c>
    </row>
    <row r="29" spans="2:5" x14ac:dyDescent="0.25">
      <c r="B29" s="5" t="s">
        <v>6</v>
      </c>
      <c r="C29" s="2">
        <v>4033</v>
      </c>
      <c r="D29" s="10">
        <v>566.92999999999995</v>
      </c>
      <c r="E29" s="3">
        <f t="shared" si="0"/>
        <v>0.40727729885057468</v>
      </c>
    </row>
    <row r="30" spans="2:5" x14ac:dyDescent="0.25">
      <c r="B30" s="5" t="s">
        <v>7</v>
      </c>
      <c r="C30" s="2">
        <v>606</v>
      </c>
      <c r="D30" s="10">
        <v>635.48</v>
      </c>
      <c r="E30" s="3">
        <f t="shared" si="0"/>
        <v>0.45652298850574713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6.5" customHeight="1" x14ac:dyDescent="0.25">
      <c r="B33" s="96" t="str">
        <f>'starosna mirovina BMU'!B33:C33</f>
        <v>Prosječna mjesečna isplaćena netoplaća Republike Hrvatske za siječanj 2025. u eurima (EUR) (izvor: DZS)</v>
      </c>
      <c r="C33" s="96"/>
      <c r="D33" s="47">
        <f>'starosna mirovina BMU'!D33</f>
        <v>1392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B31" sqref="B31:E32"/>
    </sheetView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5" t="s">
        <v>16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veljaču 2025. (isplata u ožujku 2025.)</v>
      </c>
    </row>
    <row r="6" spans="2:29" ht="36" x14ac:dyDescent="0.25">
      <c r="B6" s="4" t="s">
        <v>49</v>
      </c>
      <c r="C6" s="4" t="s">
        <v>0</v>
      </c>
      <c r="D6" s="4" t="s">
        <v>8</v>
      </c>
      <c r="E6" s="4" t="str">
        <f>'starosna mirovina BMU'!E6</f>
        <v>udio u prosječnoj netoplaći za siječanj 2025.</v>
      </c>
    </row>
    <row r="7" spans="2:29" x14ac:dyDescent="0.25">
      <c r="B7" s="5" t="s">
        <v>9</v>
      </c>
      <c r="C7" s="2">
        <v>40400</v>
      </c>
      <c r="D7" s="10">
        <v>321.12755717821784</v>
      </c>
      <c r="E7" s="3">
        <f t="shared" ref="E7:E30" si="0">D7/$D$33</f>
        <v>0.23069508417975421</v>
      </c>
    </row>
    <row r="8" spans="2:29" x14ac:dyDescent="0.25">
      <c r="B8" s="5" t="s">
        <v>1</v>
      </c>
      <c r="C8" s="2">
        <v>18522</v>
      </c>
      <c r="D8" s="10">
        <v>371.25</v>
      </c>
      <c r="E8" s="3">
        <f t="shared" si="0"/>
        <v>0.26670258620689657</v>
      </c>
    </row>
    <row r="9" spans="2:29" x14ac:dyDescent="0.25">
      <c r="B9" s="5" t="s">
        <v>2</v>
      </c>
      <c r="C9" s="2">
        <v>20273</v>
      </c>
      <c r="D9" s="10">
        <v>450.6</v>
      </c>
      <c r="E9" s="3">
        <f t="shared" si="0"/>
        <v>0.32370689655172413</v>
      </c>
    </row>
    <row r="10" spans="2:29" x14ac:dyDescent="0.25">
      <c r="B10" s="5">
        <v>30</v>
      </c>
      <c r="C10" s="2">
        <v>4972</v>
      </c>
      <c r="D10" s="10">
        <v>491.13</v>
      </c>
      <c r="E10" s="3">
        <f t="shared" si="0"/>
        <v>0.35282327586206896</v>
      </c>
    </row>
    <row r="11" spans="2:29" x14ac:dyDescent="0.25">
      <c r="B11" s="5">
        <v>31</v>
      </c>
      <c r="C11" s="2">
        <v>4498</v>
      </c>
      <c r="D11" s="10">
        <v>512.95000000000005</v>
      </c>
      <c r="E11" s="3">
        <f t="shared" si="0"/>
        <v>0.36849856321839086</v>
      </c>
    </row>
    <row r="12" spans="2:29" x14ac:dyDescent="0.25">
      <c r="B12" s="5">
        <v>32</v>
      </c>
      <c r="C12" s="2">
        <v>4443</v>
      </c>
      <c r="D12" s="10">
        <v>516.84</v>
      </c>
      <c r="E12" s="3">
        <f t="shared" si="0"/>
        <v>0.37129310344827587</v>
      </c>
    </row>
    <row r="13" spans="2:29" x14ac:dyDescent="0.25">
      <c r="B13" s="5">
        <v>33</v>
      </c>
      <c r="C13" s="2">
        <v>4345</v>
      </c>
      <c r="D13" s="10">
        <v>537.48</v>
      </c>
      <c r="E13" s="3">
        <f t="shared" si="0"/>
        <v>0.38612068965517243</v>
      </c>
    </row>
    <row r="14" spans="2:29" x14ac:dyDescent="0.25">
      <c r="B14" s="5">
        <v>34</v>
      </c>
      <c r="C14" s="2">
        <v>3882</v>
      </c>
      <c r="D14" s="10">
        <v>557.24</v>
      </c>
      <c r="E14" s="3">
        <f t="shared" si="0"/>
        <v>0.40031609195402301</v>
      </c>
    </row>
    <row r="15" spans="2:29" x14ac:dyDescent="0.25">
      <c r="B15" s="5">
        <v>35</v>
      </c>
      <c r="C15" s="2">
        <v>12562</v>
      </c>
      <c r="D15" s="10">
        <v>539.21</v>
      </c>
      <c r="E15" s="3">
        <f t="shared" si="0"/>
        <v>0.38736350574712647</v>
      </c>
    </row>
    <row r="16" spans="2:29" x14ac:dyDescent="0.25">
      <c r="B16" s="5">
        <v>36</v>
      </c>
      <c r="C16" s="2">
        <v>5850</v>
      </c>
      <c r="D16" s="10">
        <v>584.5</v>
      </c>
      <c r="E16" s="3">
        <f t="shared" si="0"/>
        <v>0.4198994252873563</v>
      </c>
    </row>
    <row r="17" spans="2:5" x14ac:dyDescent="0.25">
      <c r="B17" s="5">
        <v>37</v>
      </c>
      <c r="C17" s="2">
        <v>4864</v>
      </c>
      <c r="D17" s="10">
        <v>612.4</v>
      </c>
      <c r="E17" s="3">
        <f t="shared" si="0"/>
        <v>0.43994252873563217</v>
      </c>
    </row>
    <row r="18" spans="2:5" x14ac:dyDescent="0.25">
      <c r="B18" s="5">
        <v>38</v>
      </c>
      <c r="C18" s="2">
        <v>4330</v>
      </c>
      <c r="D18" s="10">
        <v>645.28</v>
      </c>
      <c r="E18" s="3">
        <f t="shared" si="0"/>
        <v>0.46356321839080455</v>
      </c>
    </row>
    <row r="19" spans="2:5" x14ac:dyDescent="0.25">
      <c r="B19" s="5">
        <v>39</v>
      </c>
      <c r="C19" s="2">
        <v>3326</v>
      </c>
      <c r="D19" s="10">
        <v>664.79</v>
      </c>
      <c r="E19" s="3">
        <f t="shared" si="0"/>
        <v>0.47757902298850574</v>
      </c>
    </row>
    <row r="20" spans="2:5" x14ac:dyDescent="0.25">
      <c r="B20" s="5">
        <v>40</v>
      </c>
      <c r="C20" s="2">
        <v>14058</v>
      </c>
      <c r="D20" s="10">
        <v>656.32</v>
      </c>
      <c r="E20" s="3">
        <f t="shared" si="0"/>
        <v>0.47149425287356328</v>
      </c>
    </row>
    <row r="21" spans="2:5" x14ac:dyDescent="0.25">
      <c r="B21" s="5">
        <v>41</v>
      </c>
      <c r="C21" s="2">
        <v>3376</v>
      </c>
      <c r="D21" s="10">
        <v>692.98</v>
      </c>
      <c r="E21" s="3">
        <f t="shared" si="0"/>
        <v>0.49783045977011497</v>
      </c>
    </row>
    <row r="22" spans="2:5" x14ac:dyDescent="0.25">
      <c r="B22" s="5">
        <v>42</v>
      </c>
      <c r="C22" s="2">
        <v>2043</v>
      </c>
      <c r="D22" s="10">
        <v>724.15</v>
      </c>
      <c r="E22" s="3">
        <f t="shared" si="0"/>
        <v>0.52022270114942526</v>
      </c>
    </row>
    <row r="23" spans="2:5" x14ac:dyDescent="0.25">
      <c r="B23" s="5">
        <v>43</v>
      </c>
      <c r="C23" s="2">
        <v>1517</v>
      </c>
      <c r="D23" s="10">
        <v>757.42</v>
      </c>
      <c r="E23" s="3">
        <f t="shared" si="0"/>
        <v>0.54412356321839073</v>
      </c>
    </row>
    <row r="24" spans="2:5" x14ac:dyDescent="0.25">
      <c r="B24" s="5">
        <v>44</v>
      </c>
      <c r="C24" s="2">
        <v>1069</v>
      </c>
      <c r="D24" s="10">
        <v>793.15</v>
      </c>
      <c r="E24" s="3">
        <f t="shared" si="0"/>
        <v>0.5697916666666667</v>
      </c>
    </row>
    <row r="25" spans="2:5" x14ac:dyDescent="0.25">
      <c r="B25" s="5">
        <v>45</v>
      </c>
      <c r="C25" s="2">
        <v>817</v>
      </c>
      <c r="D25" s="10">
        <v>811.36</v>
      </c>
      <c r="E25" s="3">
        <f t="shared" si="0"/>
        <v>0.58287356321839079</v>
      </c>
    </row>
    <row r="26" spans="2:5" x14ac:dyDescent="0.25">
      <c r="B26" s="5" t="s">
        <v>3</v>
      </c>
      <c r="C26" s="2">
        <v>1686</v>
      </c>
      <c r="D26" s="10">
        <v>914.39</v>
      </c>
      <c r="E26" s="3">
        <f t="shared" si="0"/>
        <v>0.65688936781609197</v>
      </c>
    </row>
    <row r="27" spans="2:5" x14ac:dyDescent="0.25">
      <c r="B27" s="5" t="s">
        <v>4</v>
      </c>
      <c r="C27" s="6">
        <v>156833</v>
      </c>
      <c r="D27" s="68">
        <v>484.29</v>
      </c>
      <c r="E27" s="80">
        <f t="shared" si="0"/>
        <v>0.34790948275862071</v>
      </c>
    </row>
    <row r="28" spans="2:5" x14ac:dyDescent="0.25">
      <c r="B28" s="5" t="s">
        <v>5</v>
      </c>
      <c r="C28" s="2">
        <v>101335</v>
      </c>
      <c r="D28" s="10">
        <v>399.95</v>
      </c>
      <c r="E28" s="3">
        <f t="shared" si="0"/>
        <v>0.28732040229885059</v>
      </c>
    </row>
    <row r="29" spans="2:5" x14ac:dyDescent="0.25">
      <c r="B29" s="5" t="s">
        <v>6</v>
      </c>
      <c r="C29" s="2">
        <v>30932</v>
      </c>
      <c r="D29" s="10">
        <v>587.64</v>
      </c>
      <c r="E29" s="3">
        <f t="shared" si="0"/>
        <v>0.42215517241379308</v>
      </c>
    </row>
    <row r="30" spans="2:5" x14ac:dyDescent="0.25">
      <c r="B30" s="5" t="s">
        <v>7</v>
      </c>
      <c r="C30" s="2">
        <v>24566</v>
      </c>
      <c r="D30" s="10">
        <v>702.06</v>
      </c>
      <c r="E30" s="3">
        <f t="shared" si="0"/>
        <v>0.50435344827586204</v>
      </c>
    </row>
    <row r="31" spans="2:5" ht="15" customHeight="1" x14ac:dyDescent="0.25">
      <c r="B31" s="99" t="s">
        <v>52</v>
      </c>
      <c r="C31" s="99"/>
      <c r="D31" s="99"/>
      <c r="E31" s="99"/>
    </row>
    <row r="32" spans="2:5" x14ac:dyDescent="0.25">
      <c r="B32" s="100"/>
      <c r="C32" s="100"/>
      <c r="D32" s="100"/>
      <c r="E32" s="100"/>
    </row>
    <row r="33" spans="2:4" ht="45.75" customHeight="1" x14ac:dyDescent="0.25">
      <c r="B33" s="96" t="str">
        <f>'starosna mirovina BMU'!B33:C33</f>
        <v>Prosječna mjesečna isplaćena netoplaća Republike Hrvatske za siječanj 2025. u eurima (EUR) (izvor: DZS)</v>
      </c>
      <c r="C33" s="96"/>
      <c r="D33" s="47">
        <f>'starosna mirovina BMU'!D33</f>
        <v>1392</v>
      </c>
    </row>
  </sheetData>
  <mergeCells count="3">
    <mergeCell ref="B2:E2"/>
    <mergeCell ref="B33:C33"/>
    <mergeCell ref="B31:E32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NOVO GRAF+TABLICA</vt:lpstr>
      <vt:lpstr>starosna mirovina BMU</vt:lpstr>
      <vt:lpstr>starosna za dugo.osig. BMU</vt:lpstr>
      <vt:lpstr>starosna prevedena iz inv.BMU</vt:lpstr>
      <vt:lpstr>PSM BMU</vt:lpstr>
      <vt:lpstr>PSM zbog stečaja BMU</vt:lpstr>
      <vt:lpstr>sveukupno ST BMU</vt:lpstr>
      <vt:lpstr>invalidska BMU</vt:lpstr>
      <vt:lpstr>obiteljska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2025-03-20T11:09:55Z</cp:lastPrinted>
  <dcterms:created xsi:type="dcterms:W3CDTF">2023-10-03T11:00:22Z</dcterms:created>
  <dcterms:modified xsi:type="dcterms:W3CDTF">2025-03-20T11:12:20Z</dcterms:modified>
</cp:coreProperties>
</file>