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mo-fs2\HZMO-FS2\FS\Mih\Plan i analiza\Statistika\MJESEČNE TABLICE - ažurirati nakon obrade\WEB stranica\engleska varijanta za web\2024\"/>
    </mc:Choice>
  </mc:AlternateContent>
  <bookViews>
    <workbookView xWindow="0" yWindow="0" windowWidth="28800" windowHeight="11700" tabRatio="944"/>
  </bookViews>
  <sheets>
    <sheet name="NOVO GRAF+TABLICA" sheetId="14" r:id="rId1"/>
    <sheet name="starosna mirovina BMU" sheetId="1" r:id="rId2"/>
    <sheet name="starosna za dugo.osig. BMU" sheetId="2" r:id="rId3"/>
    <sheet name="starosna prevedena iz inv.BMU" sheetId="3" r:id="rId4"/>
    <sheet name="UKUPNO starosna BMU" sheetId="4" state="hidden" r:id="rId5"/>
    <sheet name="PSM BMU" sheetId="5" r:id="rId6"/>
    <sheet name="PSM zbog stečaja BMU" sheetId="6" r:id="rId7"/>
    <sheet name="sveukupno ST BMU" sheetId="8" r:id="rId8"/>
    <sheet name="invalidska BMU" sheetId="9" r:id="rId9"/>
    <sheet name="obiteljska BMU" sheetId="11" r:id="rId10"/>
    <sheet name="UKUPNO BMU" sheetId="13" state="hidden" r:id="rId11"/>
  </sheets>
  <definedNames>
    <definedName name="_xlnm.Print_Area" localSheetId="0">'NOVO GRAF+TABLICA'!$A$1:$D$122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11" l="1"/>
  <c r="B31" i="9"/>
  <c r="B31" i="8"/>
  <c r="B27" i="6"/>
  <c r="B28" i="5"/>
  <c r="B31" i="3"/>
  <c r="B14" i="2"/>
  <c r="D50" i="14" l="1"/>
  <c r="D51" i="14"/>
  <c r="D52" i="14"/>
  <c r="D53" i="14"/>
  <c r="D54" i="14"/>
  <c r="D55" i="14"/>
  <c r="D56" i="14"/>
  <c r="D57" i="14"/>
  <c r="D58" i="14"/>
  <c r="D59" i="14"/>
  <c r="D60" i="14"/>
  <c r="D61" i="14"/>
  <c r="D62" i="14"/>
  <c r="D63" i="14"/>
  <c r="D64" i="14"/>
  <c r="D65" i="14"/>
  <c r="D49" i="14"/>
  <c r="E6" i="11" l="1"/>
  <c r="D6" i="11"/>
  <c r="C6" i="11"/>
  <c r="E6" i="9"/>
  <c r="D6" i="9"/>
  <c r="C6" i="9"/>
  <c r="E6" i="8"/>
  <c r="D6" i="8"/>
  <c r="C6" i="8"/>
  <c r="E6" i="6"/>
  <c r="D6" i="6"/>
  <c r="C6" i="6"/>
  <c r="E6" i="5"/>
  <c r="D6" i="5"/>
  <c r="C6" i="5"/>
  <c r="E6" i="3"/>
  <c r="D6" i="3"/>
  <c r="C6" i="3"/>
  <c r="E6" i="2"/>
  <c r="D6" i="2"/>
  <c r="C6" i="2"/>
  <c r="B5" i="11" l="1"/>
  <c r="B5" i="9"/>
  <c r="B5" i="8"/>
  <c r="B5" i="6"/>
  <c r="B5" i="5"/>
  <c r="E7" i="4" l="1"/>
  <c r="E6" i="13"/>
  <c r="D33" i="13"/>
  <c r="B33" i="13"/>
  <c r="D33" i="11"/>
  <c r="B33" i="11"/>
  <c r="D33" i="9"/>
  <c r="B33" i="9"/>
  <c r="D33" i="8"/>
  <c r="B33" i="8"/>
  <c r="D29" i="6"/>
  <c r="B29" i="6"/>
  <c r="D29" i="5"/>
  <c r="B29" i="5"/>
  <c r="D34" i="4"/>
  <c r="B34" i="4"/>
  <c r="D16" i="2"/>
  <c r="D33" i="3"/>
  <c r="B33" i="3"/>
  <c r="B16" i="2"/>
  <c r="E7" i="1"/>
  <c r="B5" i="3" l="1"/>
  <c r="B6" i="4" s="1"/>
  <c r="B5" i="2"/>
  <c r="B5" i="13" l="1"/>
  <c r="E30" i="13"/>
  <c r="E29" i="13"/>
  <c r="E28" i="13"/>
  <c r="E27" i="13"/>
  <c r="E26" i="13"/>
  <c r="E25" i="13"/>
  <c r="E24" i="13"/>
  <c r="E23" i="13"/>
  <c r="E22" i="13"/>
  <c r="E21" i="13"/>
  <c r="E20" i="13"/>
  <c r="E19" i="13"/>
  <c r="E18" i="13"/>
  <c r="E17" i="13"/>
  <c r="E16" i="13"/>
  <c r="E15" i="13"/>
  <c r="E14" i="13"/>
  <c r="E13" i="13"/>
  <c r="E12" i="13"/>
  <c r="E11" i="13"/>
  <c r="E10" i="13"/>
  <c r="E9" i="13"/>
  <c r="E8" i="13"/>
  <c r="E7" i="13"/>
  <c r="E30" i="11"/>
  <c r="E29" i="11"/>
  <c r="E28" i="11"/>
  <c r="E27" i="11"/>
  <c r="E26" i="11"/>
  <c r="E25" i="11"/>
  <c r="E24" i="11"/>
  <c r="E23" i="11"/>
  <c r="E22" i="11"/>
  <c r="E21" i="11"/>
  <c r="E20" i="11"/>
  <c r="E19" i="11"/>
  <c r="E18" i="11"/>
  <c r="E17" i="11"/>
  <c r="E16" i="11"/>
  <c r="E15" i="11"/>
  <c r="E14" i="11"/>
  <c r="E13" i="11"/>
  <c r="E12" i="11"/>
  <c r="E11" i="11"/>
  <c r="E10" i="11"/>
  <c r="E9" i="11"/>
  <c r="E8" i="11"/>
  <c r="E7" i="11"/>
  <c r="E30" i="9"/>
  <c r="E29" i="9"/>
  <c r="E28" i="9"/>
  <c r="E27" i="9"/>
  <c r="E26" i="9"/>
  <c r="E25" i="9"/>
  <c r="E24" i="9"/>
  <c r="E23" i="9"/>
  <c r="E22" i="9"/>
  <c r="E21" i="9"/>
  <c r="E20" i="9"/>
  <c r="E19" i="9"/>
  <c r="E18" i="9"/>
  <c r="E17" i="9"/>
  <c r="E16" i="9"/>
  <c r="E15" i="9"/>
  <c r="E14" i="9"/>
  <c r="E13" i="9"/>
  <c r="E12" i="9"/>
  <c r="E11" i="9"/>
  <c r="E10" i="9"/>
  <c r="E9" i="9"/>
  <c r="E8" i="9"/>
  <c r="E7" i="9"/>
  <c r="E30" i="8"/>
  <c r="E29" i="8"/>
  <c r="E28" i="8"/>
  <c r="E27" i="8"/>
  <c r="E26" i="8"/>
  <c r="E25" i="8"/>
  <c r="E24" i="8"/>
  <c r="E23" i="8"/>
  <c r="E22" i="8"/>
  <c r="E21" i="8"/>
  <c r="E20" i="8"/>
  <c r="E19" i="8"/>
  <c r="E18" i="8"/>
  <c r="E17" i="8"/>
  <c r="E16" i="8"/>
  <c r="E15" i="8"/>
  <c r="E14" i="8"/>
  <c r="E13" i="8"/>
  <c r="E12" i="8"/>
  <c r="E11" i="8"/>
  <c r="E10" i="8"/>
  <c r="E9" i="8"/>
  <c r="E8" i="8"/>
  <c r="E7" i="8"/>
  <c r="E26" i="6"/>
  <c r="E25" i="6"/>
  <c r="E24" i="6"/>
  <c r="E23" i="6"/>
  <c r="E22" i="6"/>
  <c r="E21" i="6"/>
  <c r="E20" i="6"/>
  <c r="E19" i="6"/>
  <c r="E18" i="6"/>
  <c r="E17" i="6"/>
  <c r="E16" i="6"/>
  <c r="E15" i="6"/>
  <c r="E14" i="6"/>
  <c r="E13" i="6"/>
  <c r="E12" i="6"/>
  <c r="E11" i="6"/>
  <c r="E10" i="6"/>
  <c r="E9" i="6"/>
  <c r="E8" i="6"/>
  <c r="E7" i="6"/>
  <c r="E27" i="5"/>
  <c r="E26" i="5"/>
  <c r="E25" i="5"/>
  <c r="E24" i="5"/>
  <c r="E23" i="5"/>
  <c r="E22" i="5"/>
  <c r="E21" i="5"/>
  <c r="E20" i="5"/>
  <c r="E19" i="5"/>
  <c r="E18" i="5"/>
  <c r="E17" i="5"/>
  <c r="E16" i="5"/>
  <c r="E15" i="5"/>
  <c r="E14" i="5"/>
  <c r="E13" i="5"/>
  <c r="E12" i="5"/>
  <c r="E11" i="5"/>
  <c r="E10" i="5"/>
  <c r="E9" i="5"/>
  <c r="E8" i="5"/>
  <c r="E7" i="5"/>
  <c r="E31" i="4"/>
  <c r="E30" i="4"/>
  <c r="E29" i="4"/>
  <c r="E28" i="4"/>
  <c r="E27" i="4"/>
  <c r="E26" i="4"/>
  <c r="E25" i="4"/>
  <c r="E24" i="4"/>
  <c r="E23" i="4"/>
  <c r="E22" i="4"/>
  <c r="E21" i="4"/>
  <c r="E20" i="4"/>
  <c r="E19" i="4"/>
  <c r="E18" i="4"/>
  <c r="E17" i="4"/>
  <c r="E16" i="4"/>
  <c r="E15" i="4"/>
  <c r="E14" i="4"/>
  <c r="E13" i="4"/>
  <c r="E12" i="4"/>
  <c r="E11" i="4"/>
  <c r="E10" i="4"/>
  <c r="E9" i="4"/>
  <c r="E8" i="4"/>
  <c r="E30" i="3"/>
  <c r="E29" i="3"/>
  <c r="E28" i="3"/>
  <c r="E27" i="3"/>
  <c r="E26" i="3"/>
  <c r="E25" i="3"/>
  <c r="E24" i="3"/>
  <c r="E23" i="3"/>
  <c r="E22" i="3"/>
  <c r="E21" i="3"/>
  <c r="E20" i="3"/>
  <c r="E19" i="3"/>
  <c r="E18" i="3"/>
  <c r="E17" i="3"/>
  <c r="E16" i="3"/>
  <c r="E15" i="3"/>
  <c r="E14" i="3"/>
  <c r="E13" i="3"/>
  <c r="E12" i="3"/>
  <c r="E11" i="3"/>
  <c r="E10" i="3"/>
  <c r="E9" i="3"/>
  <c r="E8" i="3"/>
  <c r="E7" i="3"/>
  <c r="E7" i="2"/>
  <c r="E8" i="2"/>
  <c r="E9" i="2"/>
  <c r="E10" i="2"/>
  <c r="E11" i="2"/>
  <c r="E12" i="2"/>
  <c r="E13" i="2"/>
  <c r="E8" i="1"/>
  <c r="E9" i="1"/>
  <c r="E10" i="1"/>
  <c r="E11" i="1"/>
  <c r="E12" i="1"/>
  <c r="E13" i="1"/>
  <c r="E14" i="1"/>
  <c r="E15" i="1"/>
  <c r="E16" i="1"/>
  <c r="E17" i="1"/>
  <c r="E18" i="1"/>
  <c r="E19" i="1"/>
  <c r="E20" i="1"/>
  <c r="E21" i="1"/>
  <c r="E22" i="1"/>
  <c r="E23" i="1"/>
  <c r="E24" i="1"/>
  <c r="E25" i="1"/>
  <c r="E26" i="1"/>
  <c r="E27" i="1"/>
  <c r="E28" i="1"/>
  <c r="E29" i="1"/>
  <c r="E30" i="1"/>
</calcChain>
</file>

<file path=xl/sharedStrings.xml><?xml version="1.0" encoding="utf-8"?>
<sst xmlns="http://schemas.openxmlformats.org/spreadsheetml/2006/main" count="133" uniqueCount="66">
  <si>
    <t>broj korisnika</t>
  </si>
  <si>
    <t xml:space="preserve">  20 - 24 </t>
  </si>
  <si>
    <t xml:space="preserve">  25 - 29 </t>
  </si>
  <si>
    <t xml:space="preserve">46 I VIŠE </t>
  </si>
  <si>
    <t xml:space="preserve">   UKUPNO </t>
  </si>
  <si>
    <t xml:space="preserve">   0 - 34 </t>
  </si>
  <si>
    <t xml:space="preserve">  35 - 39 </t>
  </si>
  <si>
    <t xml:space="preserve">40 I VIŠE </t>
  </si>
  <si>
    <t>prosječni iznos netomirovine</t>
  </si>
  <si>
    <t xml:space="preserve">  do - 19 </t>
  </si>
  <si>
    <t>godine mirovinskog staža</t>
  </si>
  <si>
    <r>
      <t xml:space="preserve">KORISNICI </t>
    </r>
    <r>
      <rPr>
        <b/>
        <i/>
        <u/>
        <sz val="14"/>
        <color rgb="FFFF0000"/>
        <rFont val="Calibri"/>
        <family val="2"/>
        <charset val="238"/>
        <scheme val="minor"/>
      </rPr>
      <t>UKUPNE STAROSNE MIROVINE</t>
    </r>
    <r>
      <rPr>
        <b/>
        <sz val="10"/>
        <color theme="1"/>
        <rFont val="Calibri"/>
        <family val="2"/>
        <charset val="238"/>
        <scheme val="minor"/>
      </rPr>
      <t xml:space="preserve"> KOJI SU PRAVO NA MIROVINU OSTVARILI PREMA ZAKONU O MIROVINSKOM OSIGURANJU  - </t>
    </r>
    <r>
      <rPr>
        <b/>
        <i/>
        <sz val="10"/>
        <color rgb="FFFF0000"/>
        <rFont val="Calibri"/>
        <family val="2"/>
        <charset val="238"/>
        <scheme val="minor"/>
      </rPr>
      <t>BEZ MEĐUNARODNIH UGOVORA</t>
    </r>
  </si>
  <si>
    <t>( Starosna + starosna za dugog.osiguranika + starosna preved. iz invalidske)</t>
  </si>
  <si>
    <r>
      <rPr>
        <b/>
        <sz val="14"/>
        <color rgb="FFFF0000"/>
        <rFont val="Calibri"/>
        <family val="2"/>
        <charset val="238"/>
        <scheme val="minor"/>
      </rPr>
      <t>UKUPNO</t>
    </r>
    <r>
      <rPr>
        <b/>
        <sz val="10"/>
        <color theme="1"/>
        <rFont val="Calibri"/>
        <family val="2"/>
        <charset val="238"/>
        <scheme val="minor"/>
      </rPr>
      <t xml:space="preserve"> KORISNICI MIROVINA KOJI SU PRAVO NA MIROVINU OSTVARILI PREMA ZAKONU O MIROVINSKOM OSIGURANJU  - </t>
    </r>
    <r>
      <rPr>
        <b/>
        <i/>
        <sz val="10"/>
        <color rgb="FFFF0000"/>
        <rFont val="Calibri"/>
        <family val="2"/>
        <charset val="238"/>
        <scheme val="minor"/>
      </rPr>
      <t>BEZ MEĐUNARODNIH UGOVORA</t>
    </r>
  </si>
  <si>
    <r>
      <t xml:space="preserve">Pension beneficiaries entitled according to the Pension Insurance Act  
</t>
    </r>
    <r>
      <rPr>
        <b/>
        <i/>
        <sz val="14"/>
        <color rgb="FFFF0000"/>
        <rFont val="Calibri"/>
        <family val="2"/>
        <charset val="238"/>
        <scheme val="minor"/>
      </rPr>
      <t>not including international agreements</t>
    </r>
  </si>
  <si>
    <t>Old age pension</t>
  </si>
  <si>
    <t>Old age pension for long-term insurees  - Art. 35</t>
  </si>
  <si>
    <t>Old age pension transformed from disability pension</t>
  </si>
  <si>
    <t>Type of pension</t>
  </si>
  <si>
    <t>Number of beneficiaries</t>
  </si>
  <si>
    <t>Average net pesnion in euros (EUR)</t>
  </si>
  <si>
    <t>Early age pension</t>
  </si>
  <si>
    <t>Early age pension because of the employer's bankruptcy - Art. 36</t>
  </si>
  <si>
    <t>Old age pension - subtotal</t>
  </si>
  <si>
    <t>Old age pension - grand total</t>
  </si>
  <si>
    <t>Disability pension</t>
  </si>
  <si>
    <t>Survivor's pension</t>
  </si>
  <si>
    <t xml:space="preserve"> I. TOTAL   </t>
  </si>
  <si>
    <t xml:space="preserve">II. Active military personnel - DVO </t>
  </si>
  <si>
    <t>III. Croatian Homeland War veterans - ZOHBDR</t>
  </si>
  <si>
    <t xml:space="preserve">IV. Members of the Croatian Defense Council  - HVO </t>
  </si>
  <si>
    <t>GRAND TOTAL  I.+II.+III.+IV.</t>
  </si>
  <si>
    <t>Basic pension beneficiaries</t>
  </si>
  <si>
    <t>Beneficiaries receiving their personal pension and a part of the survivor's pension (DOM)</t>
  </si>
  <si>
    <t>Actual pension value (AVM in EUR) and the adjustment %</t>
  </si>
  <si>
    <t>Source of data: gross balance</t>
  </si>
  <si>
    <t>The amounts in columns 2012-2022 are convered from HRK to EUR, according to the fixed exchange rate   (1 EUR=7,53450 HRK)</t>
  </si>
  <si>
    <t>Net average ZOMO (Pension Insurance Act) old age pension with 40 or more years of qualifying period</t>
  </si>
  <si>
    <r>
      <t xml:space="preserve">Beneficiaries with minimum pension retire according to the Pension Insurance Act (ZOMO)
</t>
    </r>
    <r>
      <rPr>
        <sz val="8"/>
        <color rgb="FFFF0000"/>
        <rFont val="Calibri"/>
        <family val="2"/>
        <charset val="238"/>
        <scheme val="minor"/>
      </rPr>
      <t xml:space="preserve">(average pension calculated based on the qualifying period and earned salaries)  </t>
    </r>
  </si>
  <si>
    <t>TOTAL</t>
  </si>
  <si>
    <t>up to 41</t>
  </si>
  <si>
    <t xml:space="preserve">  up to 19 </t>
  </si>
  <si>
    <t>46 and more</t>
  </si>
  <si>
    <t xml:space="preserve">40 and more </t>
  </si>
  <si>
    <t>40 and more</t>
  </si>
  <si>
    <r>
      <rPr>
        <b/>
        <i/>
        <u/>
        <sz val="14"/>
        <color rgb="FFFF0000"/>
        <rFont val="Calibri"/>
        <family val="2"/>
        <charset val="238"/>
        <scheme val="minor"/>
      </rPr>
      <t>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</si>
  <si>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t xml:space="preserve"> BENEFICIARIES OF </t>
    </r>
    <r>
      <rPr>
        <b/>
        <i/>
        <u/>
        <sz val="14"/>
        <color rgb="FFFF0000"/>
        <rFont val="Calibri"/>
        <family val="2"/>
        <charset val="238"/>
        <scheme val="minor"/>
      </rPr>
      <t>OLD AGE PENSION FOR LONG TERM INSUREES - ARTICLE 35,</t>
    </r>
    <r>
      <rPr>
        <b/>
        <sz val="10"/>
        <color theme="1"/>
        <rFont val="Calibri"/>
        <family val="2"/>
        <charset val="238"/>
        <scheme val="minor"/>
      </rPr>
      <t xml:space="preserve"> ENTITLED ACCORDING TO THE PENSION INSURANCE ACT  
</t>
    </r>
    <r>
      <rPr>
        <b/>
        <sz val="10"/>
        <color rgb="FFFF0000"/>
        <rFont val="Calibri"/>
        <family val="2"/>
        <charset val="238"/>
        <scheme val="minor"/>
      </rPr>
      <t xml:space="preserve"> - </t>
    </r>
    <r>
      <rPr>
        <b/>
        <i/>
        <sz val="10"/>
        <color rgb="FFFF0000"/>
        <rFont val="Calibri"/>
        <family val="2"/>
        <charset val="238"/>
        <scheme val="minor"/>
      </rPr>
      <t>NOT INCLUDING INTERNATIONAL AGREEMENTS</t>
    </r>
  </si>
  <si>
    <r>
      <t xml:space="preserve">BENEFICIARIES OF </t>
    </r>
    <r>
      <rPr>
        <b/>
        <i/>
        <u/>
        <sz val="14"/>
        <color rgb="FFFF0000"/>
        <rFont val="Calibri"/>
        <family val="2"/>
        <charset val="238"/>
        <scheme val="minor"/>
      </rPr>
      <t>OLD AGE PENSIONS CONVERTED FROM DISABILITY PENSIONS,</t>
    </r>
    <r>
      <rPr>
        <b/>
        <sz val="9"/>
        <color theme="1"/>
        <rFont val="Calibri"/>
        <family val="2"/>
        <charset val="238"/>
        <scheme val="minor"/>
      </rPr>
      <t xml:space="preserve"> ENTITLED ACCORDING TO THE PENSION INSURANCE ACT    -                               </t>
    </r>
    <r>
      <rPr>
        <b/>
        <i/>
        <sz val="9"/>
        <color rgb="FFFF0000"/>
        <rFont val="Calibri"/>
        <family val="2"/>
        <charset val="238"/>
        <scheme val="minor"/>
      </rPr>
      <t xml:space="preserve">NOT INCLUDING INTERNATIONAL AGREEMENTS </t>
    </r>
  </si>
  <si>
    <r>
      <rPr>
        <b/>
        <i/>
        <u/>
        <sz val="14"/>
        <color rgb="FFFF0000"/>
        <rFont val="Calibri"/>
        <family val="2"/>
        <charset val="238"/>
        <scheme val="minor"/>
      </rPr>
      <t>TOTAL 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</si>
  <si>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DISABILITY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</si>
  <si>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 xml:space="preserve">EARLY AGE PENSIONS BENEFICIARIES </t>
    </r>
    <r>
      <rPr>
        <b/>
        <sz val="10"/>
        <color theme="1"/>
        <rFont val="Calibri"/>
        <family val="2"/>
        <charset val="238"/>
        <scheme val="minor"/>
      </rPr>
      <t xml:space="preserve">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</si>
  <si>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SURVIVOR'S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</si>
  <si>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t xml:space="preserve"> Qualifying period (years)</t>
  </si>
  <si>
    <t>Average net pension amount</t>
  </si>
  <si>
    <r>
      <rPr>
        <b/>
        <i/>
        <sz val="9"/>
        <color theme="1"/>
        <rFont val="Calibri"/>
        <family val="2"/>
        <charset val="238"/>
        <scheme val="minor"/>
      </rPr>
      <t>Note:</t>
    </r>
    <r>
      <rPr>
        <i/>
        <sz val="9"/>
        <color theme="1"/>
        <rFont val="Calibri"/>
        <family val="2"/>
        <charset val="238"/>
        <scheme val="minor"/>
      </rPr>
      <t xml:space="preserve"> 
*For 2023, the expenses of a one-time cash benefit paid to pensioners to mitigate the consequences caused by the COVID-19 disease, in the total amount of EUR 62.308.819, mostly paid in April, are included.</t>
    </r>
  </si>
  <si>
    <t xml:space="preserve">*For 2022, the expenses of a one-time cash benefit paid to the pensioners to mitigate the consequences of the increased energy prices, in total amount of EUR 59.648.802, mostly paid in May; the expenses of a one-time cash benefit paid to pensioners to mitigate the consequences of increases prices, in the total amount of EUR 62.419.295, mostly paid in October; and the expenses of a one-time benefit paid to pensioners to mitigate the consequences of increased costs of living, in the total amount of EUR 61.727.693, mostly paid in December, are included. </t>
  </si>
  <si>
    <r>
      <t xml:space="preserve">BENEFICIARIES OF </t>
    </r>
    <r>
      <rPr>
        <b/>
        <sz val="12"/>
        <color theme="1"/>
        <rFont val="Calibri"/>
        <family val="2"/>
        <charset val="238"/>
        <scheme val="minor"/>
      </rPr>
      <t xml:space="preserve"> </t>
    </r>
    <r>
      <rPr>
        <b/>
        <i/>
        <u/>
        <sz val="14"/>
        <color rgb="FFFF0000"/>
        <rFont val="Calibri"/>
        <family val="2"/>
        <charset val="238"/>
        <scheme val="minor"/>
      </rPr>
      <t xml:space="preserve">EARLY AGE PENSIONS BECAUSE OF THE EMPLOYER'S BANKRUPTCY  - ARTICLE 36, </t>
    </r>
    <r>
      <rPr>
        <b/>
        <sz val="9"/>
        <color theme="1"/>
        <rFont val="Calibri"/>
        <family val="2"/>
        <charset val="238"/>
        <scheme val="minor"/>
      </rPr>
      <t xml:space="preserve">ENTITLED ACCORDING TO THE PENSION INSURANCE ACT - </t>
    </r>
    <r>
      <rPr>
        <b/>
        <i/>
        <sz val="9"/>
        <color rgb="FFFF0000"/>
        <rFont val="Calibri"/>
        <family val="2"/>
        <charset val="238"/>
        <scheme val="minor"/>
      </rPr>
      <t>NOT INCLUDING INTERNATIONAL AGREEMENTS</t>
    </r>
  </si>
  <si>
    <t xml:space="preserve">Number of beneficiaries not including Active Military Personnel (DVO), Police Officers (PO) and Authorised Officials (OSO).   </t>
  </si>
  <si>
    <t xml:space="preserve">*For  2023, the expenses of a one-time cash benefit paid to pensioners to mitigate the consequences of the increased costs of living, in the amount of EUR 210,483.302 are included.                                                                                                                                                                                                                                                   **As for 2024, the last available (temporary) data on expenditure incurred for pensions and pension benefits refers from January to November 2024, while the planned expenditure from January to December 2024 is  8.372.313.300 euro.
</t>
  </si>
  <si>
    <t>* In 2024, an average net salary in the Republic of Croaita is available for November 2024.</t>
  </si>
  <si>
    <t>Net replacement rate for November 2024.</t>
  </si>
  <si>
    <t>395,56
(268,82)</t>
  </si>
  <si>
    <t xml:space="preserve">Average net salary in the Republic of Croatia for November 2024., in EUR (source: State Bureau of Statistics) </t>
  </si>
  <si>
    <t>For December 2024 (paid in January 2025)</t>
  </si>
  <si>
    <t>Prosječna mjesečna isplaćena netoplaća Republike Hrvatske za studeni 2024. u eurima (EUR) (izvor: DZS)</t>
  </si>
  <si>
    <t>OVERVIEW OF BASIC STATUS INFORMATION ON THE PENSION INSURANCE SYSTEM
 for December 2024 (paid in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</si>
</sst>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1" x14ac:knownFonts="1">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sz val="11"/>
      <name val="Calibri"/>
      <family val="2"/>
      <charset val="238"/>
      <scheme val="minor"/>
    </font>
    <font>
      <b/>
      <sz val="11"/>
      <name val="Calibri"/>
      <family val="2"/>
      <charset val="238"/>
      <scheme val="minor"/>
    </font>
    <font>
      <b/>
      <sz val="10"/>
      <color theme="1"/>
      <name val="Calibri"/>
      <family val="2"/>
      <charset val="238"/>
      <scheme val="minor"/>
    </font>
    <font>
      <b/>
      <i/>
      <u/>
      <sz val="14"/>
      <color rgb="FFFF0000"/>
      <name val="Calibri"/>
      <family val="2"/>
      <charset val="238"/>
      <scheme val="minor"/>
    </font>
    <font>
      <b/>
      <i/>
      <sz val="10"/>
      <color rgb="FFFF0000"/>
      <name val="Calibri"/>
      <family val="2"/>
      <charset val="238"/>
      <scheme val="minor"/>
    </font>
    <font>
      <b/>
      <sz val="10"/>
      <color rgb="FFFF0000"/>
      <name val="Calibri"/>
      <family val="2"/>
      <charset val="238"/>
      <scheme val="minor"/>
    </font>
    <font>
      <b/>
      <i/>
      <sz val="9"/>
      <color rgb="FFFF0000"/>
      <name val="Calibri"/>
      <family val="2"/>
      <charset val="238"/>
      <scheme val="minor"/>
    </font>
    <font>
      <b/>
      <sz val="12"/>
      <color theme="1"/>
      <name val="Calibri"/>
      <family val="2"/>
      <charset val="238"/>
      <scheme val="minor"/>
    </font>
    <font>
      <b/>
      <sz val="12"/>
      <name val="Calibri"/>
      <family val="2"/>
      <charset val="238"/>
      <scheme val="minor"/>
    </font>
    <font>
      <b/>
      <sz val="14"/>
      <color theme="1"/>
      <name val="Calibri"/>
      <family val="2"/>
      <charset val="238"/>
      <scheme val="minor"/>
    </font>
    <font>
      <b/>
      <sz val="14"/>
      <color rgb="FFFF0000"/>
      <name val="Calibri"/>
      <family val="2"/>
      <charset val="238"/>
      <scheme val="minor"/>
    </font>
    <font>
      <sz val="11"/>
      <color rgb="FFFF0000"/>
      <name val="Calibri"/>
      <family val="2"/>
      <charset val="238"/>
      <scheme val="minor"/>
    </font>
    <font>
      <sz val="11"/>
      <color theme="0"/>
      <name val="Calibri"/>
      <family val="2"/>
      <charset val="238"/>
      <scheme val="minor"/>
    </font>
    <font>
      <i/>
      <sz val="9"/>
      <color theme="1"/>
      <name val="Calibri"/>
      <family val="2"/>
      <charset val="238"/>
      <scheme val="minor"/>
    </font>
    <font>
      <b/>
      <i/>
      <sz val="9"/>
      <color theme="1"/>
      <name val="Calibri"/>
      <family val="2"/>
      <charset val="238"/>
      <scheme val="minor"/>
    </font>
    <font>
      <i/>
      <sz val="11"/>
      <color theme="1"/>
      <name val="Calibri"/>
      <family val="2"/>
      <charset val="238"/>
      <scheme val="minor"/>
    </font>
    <font>
      <i/>
      <sz val="10"/>
      <color theme="1"/>
      <name val="Calibri"/>
      <family val="2"/>
      <charset val="238"/>
      <scheme val="minor"/>
    </font>
    <font>
      <sz val="12"/>
      <color theme="1"/>
      <name val="Calibri"/>
      <family val="2"/>
      <charset val="238"/>
      <scheme val="minor"/>
    </font>
    <font>
      <sz val="10"/>
      <color theme="1"/>
      <name val="Calibri"/>
      <family val="2"/>
      <charset val="238"/>
      <scheme val="minor"/>
    </font>
    <font>
      <sz val="10"/>
      <color rgb="FFFF0000"/>
      <name val="Calibri"/>
      <family val="2"/>
      <charset val="238"/>
      <scheme val="minor"/>
    </font>
    <font>
      <sz val="8"/>
      <color theme="1"/>
      <name val="Calibri"/>
      <family val="2"/>
      <charset val="238"/>
      <scheme val="minor"/>
    </font>
    <font>
      <sz val="8"/>
      <color rgb="FFFF0000"/>
      <name val="Calibri"/>
      <family val="2"/>
      <charset val="238"/>
      <scheme val="minor"/>
    </font>
    <font>
      <b/>
      <sz val="14"/>
      <name val="Calibri"/>
      <family val="2"/>
      <charset val="238"/>
      <scheme val="minor"/>
    </font>
    <font>
      <sz val="12"/>
      <name val="Calibri"/>
      <family val="2"/>
      <charset val="238"/>
      <scheme val="minor"/>
    </font>
    <font>
      <b/>
      <sz val="10"/>
      <color rgb="FF7030A0"/>
      <name val="Calibri"/>
      <family val="2"/>
      <charset val="238"/>
      <scheme val="minor"/>
    </font>
    <font>
      <b/>
      <sz val="11"/>
      <color rgb="FF7030A0"/>
      <name val="Calibri"/>
      <family val="2"/>
      <charset val="238"/>
      <scheme val="minor"/>
    </font>
    <font>
      <b/>
      <i/>
      <sz val="14"/>
      <color rgb="FFFF0000"/>
      <name val="Calibri"/>
      <family val="2"/>
      <charset val="238"/>
      <scheme val="minor"/>
    </font>
    <font>
      <b/>
      <i/>
      <sz val="14"/>
      <color theme="1"/>
      <name val="Calibri"/>
      <family val="2"/>
      <charset val="238"/>
      <scheme val="minor"/>
    </font>
    <font>
      <sz val="10"/>
      <color theme="0"/>
      <name val="Calibri"/>
      <family val="2"/>
      <charset val="238"/>
      <scheme val="minor"/>
    </font>
    <font>
      <sz val="18"/>
      <color rgb="FFFF0000"/>
      <name val="Calibri"/>
      <family val="2"/>
      <charset val="238"/>
      <scheme val="minor"/>
    </font>
    <font>
      <b/>
      <sz val="13"/>
      <color theme="1"/>
      <name val="Calibri"/>
      <family val="2"/>
      <charset val="238"/>
      <scheme val="minor"/>
    </font>
    <font>
      <b/>
      <sz val="13"/>
      <color rgb="FF002060"/>
      <name val="Calibri"/>
      <family val="2"/>
      <charset val="238"/>
      <scheme val="minor"/>
    </font>
    <font>
      <i/>
      <sz val="9"/>
      <name val="Calibri"/>
      <family val="2"/>
      <charset val="238"/>
      <scheme val="minor"/>
    </font>
    <font>
      <sz val="9"/>
      <color theme="0"/>
      <name val="Calibri"/>
      <family val="2"/>
      <charset val="238"/>
      <scheme val="minor"/>
    </font>
    <font>
      <b/>
      <sz val="9"/>
      <color rgb="FF7030A0"/>
      <name val="Calibri"/>
      <family val="2"/>
      <charset val="238"/>
      <scheme val="minor"/>
    </font>
    <font>
      <b/>
      <sz val="8"/>
      <color theme="1"/>
      <name val="Calibri"/>
      <family val="2"/>
      <charset val="238"/>
      <scheme val="minor"/>
    </font>
    <font>
      <sz val="10"/>
      <name val="Calibri"/>
      <family val="2"/>
      <charset val="238"/>
      <scheme val="minor"/>
    </font>
    <font>
      <sz val="7"/>
      <color theme="1"/>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indexed="64"/>
      </left>
      <right style="thin">
        <color indexed="64"/>
      </right>
      <top/>
      <bottom style="thin">
        <color indexed="64"/>
      </bottom>
      <diagonal/>
    </border>
    <border>
      <left style="thin">
        <color auto="1"/>
      </left>
      <right/>
      <top/>
      <bottom/>
      <diagonal/>
    </border>
    <border>
      <left/>
      <right/>
      <top/>
      <bottom style="thin">
        <color auto="1"/>
      </bottom>
      <diagonal/>
    </border>
  </borders>
  <cellStyleXfs count="1">
    <xf numFmtId="0" fontId="0" fillId="0" borderId="0"/>
  </cellStyleXfs>
  <cellXfs count="100">
    <xf numFmtId="0" fontId="0" fillId="0" borderId="0" xfId="0"/>
    <xf numFmtId="2" fontId="0" fillId="0" borderId="0" xfId="0" applyNumberFormat="1"/>
    <xf numFmtId="0" fontId="0" fillId="2" borderId="1" xfId="0" applyFill="1" applyBorder="1" applyAlignment="1">
      <alignment horizontal="center" vertical="center"/>
    </xf>
    <xf numFmtId="10" fontId="3" fillId="2" borderId="1" xfId="0" applyNumberFormat="1" applyFont="1" applyFill="1" applyBorder="1" applyAlignment="1">
      <alignment horizontal="center"/>
    </xf>
    <xf numFmtId="10" fontId="4" fillId="2" borderId="1" xfId="0" applyNumberFormat="1" applyFont="1" applyFill="1" applyBorder="1" applyAlignment="1">
      <alignment horizontal="center"/>
    </xf>
    <xf numFmtId="0" fontId="2" fillId="3" borderId="1" xfId="0" applyFont="1" applyFill="1" applyBorder="1" applyAlignment="1">
      <alignment horizontal="center" vertical="center" wrapText="1"/>
    </xf>
    <xf numFmtId="0" fontId="1" fillId="3" borderId="1" xfId="0" applyFont="1" applyFill="1" applyBorder="1" applyAlignment="1">
      <alignment horizontal="center"/>
    </xf>
    <xf numFmtId="0" fontId="4" fillId="3" borderId="1" xfId="0" applyFont="1" applyFill="1" applyBorder="1" applyAlignment="1">
      <alignment horizontal="center" vertical="center"/>
    </xf>
    <xf numFmtId="0" fontId="5" fillId="0" borderId="0" xfId="0" applyFont="1" applyAlignment="1">
      <alignment wrapText="1"/>
    </xf>
    <xf numFmtId="0" fontId="2" fillId="0" borderId="0" xfId="0" applyFont="1" applyAlignment="1">
      <alignment vertical="center" wrapText="1"/>
    </xf>
    <xf numFmtId="0" fontId="5" fillId="0" borderId="0" xfId="0" applyFont="1" applyAlignment="1">
      <alignment vertical="center" wrapText="1"/>
    </xf>
    <xf numFmtId="0" fontId="0" fillId="0" borderId="0" xfId="0" applyBorder="1"/>
    <xf numFmtId="2" fontId="0" fillId="2" borderId="1" xfId="0" applyNumberFormat="1" applyFill="1" applyBorder="1" applyAlignment="1">
      <alignment horizontal="center" vertical="center"/>
    </xf>
    <xf numFmtId="0" fontId="0" fillId="0" borderId="0" xfId="0" applyFont="1"/>
    <xf numFmtId="0" fontId="14" fillId="0" borderId="0" xfId="0" applyFont="1"/>
    <xf numFmtId="0" fontId="15" fillId="0" borderId="0" xfId="0" applyFont="1"/>
    <xf numFmtId="0" fontId="0" fillId="0" borderId="0" xfId="0" applyAlignment="1">
      <alignment vertical="top" wrapText="1"/>
    </xf>
    <xf numFmtId="0" fontId="18" fillId="0" borderId="0" xfId="0" applyFont="1" applyAlignment="1">
      <alignment wrapText="1"/>
    </xf>
    <xf numFmtId="0" fontId="19" fillId="0" borderId="0" xfId="0" applyFont="1" applyFill="1" applyBorder="1" applyAlignment="1"/>
    <xf numFmtId="0" fontId="16" fillId="0" borderId="0" xfId="0" applyFont="1" applyFill="1" applyBorder="1" applyAlignment="1">
      <alignment vertical="top"/>
    </xf>
    <xf numFmtId="4" fontId="20" fillId="0" borderId="1" xfId="0" applyNumberFormat="1" applyFont="1" applyFill="1" applyBorder="1" applyAlignment="1">
      <alignment vertical="center"/>
    </xf>
    <xf numFmtId="0" fontId="20" fillId="0" borderId="1" xfId="0" applyFont="1" applyFill="1" applyBorder="1" applyAlignment="1">
      <alignment horizontal="right" vertical="center"/>
    </xf>
    <xf numFmtId="0" fontId="21" fillId="2" borderId="1" xfId="0" applyFont="1" applyFill="1" applyBorder="1" applyAlignment="1">
      <alignment horizontal="left" vertical="center" wrapText="1"/>
    </xf>
    <xf numFmtId="2" fontId="14" fillId="0" borderId="0" xfId="0" applyNumberFormat="1" applyFont="1"/>
    <xf numFmtId="0" fontId="23" fillId="2" borderId="1" xfId="0" applyFont="1" applyFill="1" applyBorder="1" applyAlignment="1">
      <alignment vertical="center" wrapText="1"/>
    </xf>
    <xf numFmtId="0" fontId="21" fillId="2" borderId="1" xfId="0" applyFont="1" applyFill="1" applyBorder="1" applyAlignment="1">
      <alignmen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25" fillId="5" borderId="1" xfId="0" applyFont="1" applyFill="1" applyBorder="1" applyAlignment="1">
      <alignment horizontal="center" vertical="center"/>
    </xf>
    <xf numFmtId="0" fontId="26" fillId="0" borderId="1" xfId="0" applyFont="1" applyFill="1" applyBorder="1" applyAlignment="1">
      <alignment vertical="center"/>
    </xf>
    <xf numFmtId="0" fontId="11" fillId="6"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7" fillId="6" borderId="1" xfId="0" applyFont="1" applyFill="1" applyBorder="1" applyAlignment="1">
      <alignment horizontal="center" vertical="center" wrapText="1"/>
    </xf>
    <xf numFmtId="0" fontId="0" fillId="0" borderId="0" xfId="0" applyAlignment="1">
      <alignment vertical="center"/>
    </xf>
    <xf numFmtId="0" fontId="30" fillId="0" borderId="0" xfId="0" applyFont="1" applyAlignment="1"/>
    <xf numFmtId="0" fontId="21" fillId="0" borderId="0" xfId="0" applyFont="1" applyAlignment="1">
      <alignment vertical="center"/>
    </xf>
    <xf numFmtId="0" fontId="22" fillId="0" borderId="0" xfId="0" applyFont="1" applyAlignment="1">
      <alignment vertical="center"/>
    </xf>
    <xf numFmtId="0" fontId="31" fillId="0" borderId="0" xfId="0" applyFont="1" applyAlignment="1">
      <alignment vertical="center"/>
    </xf>
    <xf numFmtId="0" fontId="32" fillId="0" borderId="0" xfId="0" applyFont="1" applyAlignment="1">
      <alignment vertical="top"/>
    </xf>
    <xf numFmtId="0" fontId="21" fillId="0" borderId="0" xfId="0" applyFont="1"/>
    <xf numFmtId="0" fontId="31" fillId="0" borderId="0" xfId="0" applyFont="1"/>
    <xf numFmtId="0" fontId="22" fillId="0" borderId="0" xfId="0" applyFont="1"/>
    <xf numFmtId="0" fontId="0" fillId="2" borderId="0" xfId="0" applyFill="1"/>
    <xf numFmtId="164" fontId="32" fillId="0" borderId="0" xfId="0" applyNumberFormat="1" applyFont="1" applyAlignment="1">
      <alignment vertical="top"/>
    </xf>
    <xf numFmtId="0" fontId="33" fillId="0" borderId="0" xfId="0" applyFont="1" applyBorder="1" applyAlignment="1">
      <alignment horizontal="center" vertical="center"/>
    </xf>
    <xf numFmtId="0" fontId="32" fillId="0" borderId="0" xfId="0" applyFont="1" applyAlignment="1">
      <alignment vertical="top" wrapText="1"/>
    </xf>
    <xf numFmtId="0" fontId="33" fillId="0" borderId="0" xfId="0" applyFont="1" applyBorder="1" applyAlignment="1">
      <alignment vertical="center"/>
    </xf>
    <xf numFmtId="0" fontId="1" fillId="3" borderId="1" xfId="0" applyFont="1" applyFill="1" applyBorder="1" applyAlignment="1">
      <alignment horizontal="center" vertical="center"/>
    </xf>
    <xf numFmtId="0" fontId="15" fillId="0" borderId="0" xfId="0" applyFont="1" applyAlignment="1">
      <alignment horizontal="center" vertical="center"/>
    </xf>
    <xf numFmtId="164" fontId="14" fillId="0" borderId="0" xfId="0" applyNumberFormat="1" applyFont="1"/>
    <xf numFmtId="165" fontId="32" fillId="0" borderId="0" xfId="0" applyNumberFormat="1" applyFont="1" applyAlignment="1">
      <alignment vertical="top"/>
    </xf>
    <xf numFmtId="3" fontId="15" fillId="0" borderId="0" xfId="0" applyNumberFormat="1" applyFont="1" applyAlignment="1">
      <alignment horizontal="center" vertical="center"/>
    </xf>
    <xf numFmtId="0" fontId="37" fillId="7" borderId="1" xfId="0" applyFont="1" applyFill="1" applyBorder="1" applyAlignment="1">
      <alignment horizontal="center" vertical="center" wrapText="1"/>
    </xf>
    <xf numFmtId="1" fontId="26" fillId="2" borderId="1" xfId="0" applyNumberFormat="1" applyFont="1" applyFill="1" applyBorder="1" applyAlignment="1">
      <alignment vertical="center"/>
    </xf>
    <xf numFmtId="4" fontId="26" fillId="2" borderId="1" xfId="0" applyNumberFormat="1" applyFont="1" applyFill="1" applyBorder="1" applyAlignment="1">
      <alignment vertical="center"/>
    </xf>
    <xf numFmtId="1" fontId="11" fillId="6" borderId="1" xfId="0" applyNumberFormat="1" applyFont="1" applyFill="1" applyBorder="1" applyAlignment="1">
      <alignment vertical="center"/>
    </xf>
    <xf numFmtId="4" fontId="11" fillId="6" borderId="1" xfId="0" applyNumberFormat="1" applyFont="1" applyFill="1" applyBorder="1" applyAlignment="1">
      <alignment vertical="center"/>
    </xf>
    <xf numFmtId="1" fontId="25" fillId="5" borderId="1" xfId="0" applyNumberFormat="1" applyFont="1" applyFill="1" applyBorder="1" applyAlignment="1">
      <alignment vertical="center"/>
    </xf>
    <xf numFmtId="4" fontId="25" fillId="5" borderId="1" xfId="0" applyNumberFormat="1" applyFont="1" applyFill="1" applyBorder="1" applyAlignment="1">
      <alignment vertical="center"/>
    </xf>
    <xf numFmtId="0" fontId="10" fillId="5" borderId="1" xfId="0" applyFont="1" applyFill="1" applyBorder="1"/>
    <xf numFmtId="4" fontId="10" fillId="5" borderId="1" xfId="0" applyNumberFormat="1" applyFont="1" applyFill="1" applyBorder="1"/>
    <xf numFmtId="1" fontId="12" fillId="4" borderId="6" xfId="0" applyNumberFormat="1" applyFont="1" applyFill="1" applyBorder="1"/>
    <xf numFmtId="4" fontId="12" fillId="4" borderId="6" xfId="0" applyNumberFormat="1" applyFont="1" applyFill="1" applyBorder="1"/>
    <xf numFmtId="0" fontId="20" fillId="2" borderId="6" xfId="0" applyFont="1" applyFill="1" applyBorder="1" applyAlignment="1">
      <alignment horizontal="right" vertical="center"/>
    </xf>
    <xf numFmtId="4" fontId="20" fillId="2" borderId="6" xfId="0" applyNumberFormat="1" applyFont="1" applyFill="1" applyBorder="1" applyAlignment="1">
      <alignment horizontal="right" vertical="center"/>
    </xf>
    <xf numFmtId="0" fontId="20" fillId="2" borderId="1" xfId="0" applyFont="1" applyFill="1" applyBorder="1" applyAlignment="1">
      <alignment horizontal="right" vertical="center"/>
    </xf>
    <xf numFmtId="4" fontId="20" fillId="2" borderId="1" xfId="0" applyNumberFormat="1" applyFont="1" applyFill="1" applyBorder="1" applyAlignment="1">
      <alignment horizontal="right" vertical="top" wrapText="1"/>
    </xf>
    <xf numFmtId="4" fontId="20" fillId="2" borderId="1" xfId="0" applyNumberFormat="1" applyFont="1" applyFill="1" applyBorder="1" applyAlignment="1">
      <alignment horizontal="right" vertical="center"/>
    </xf>
    <xf numFmtId="0" fontId="26" fillId="0" borderId="7" xfId="0" applyFont="1" applyFill="1" applyBorder="1" applyAlignment="1">
      <alignment horizontal="left" vertical="center"/>
    </xf>
    <xf numFmtId="0" fontId="22" fillId="0" borderId="0" xfId="0" applyFont="1" applyAlignment="1">
      <alignment horizontal="right" vertical="center"/>
    </xf>
    <xf numFmtId="0" fontId="38" fillId="0" borderId="0" xfId="0" applyFont="1" applyAlignment="1">
      <alignment vertical="top"/>
    </xf>
    <xf numFmtId="0" fontId="39" fillId="0" borderId="0" xfId="0" applyFont="1" applyAlignment="1">
      <alignment vertical="center"/>
    </xf>
    <xf numFmtId="3" fontId="20" fillId="0" borderId="1" xfId="0" applyNumberFormat="1" applyFont="1" applyFill="1" applyBorder="1" applyAlignment="1">
      <alignment vertical="center"/>
    </xf>
    <xf numFmtId="165" fontId="20" fillId="0" borderId="1" xfId="0" applyNumberFormat="1" applyFont="1" applyBorder="1"/>
    <xf numFmtId="165" fontId="10" fillId="7" borderId="1" xfId="0" applyNumberFormat="1" applyFont="1" applyFill="1" applyBorder="1"/>
    <xf numFmtId="165" fontId="10" fillId="5" borderId="1" xfId="0" applyNumberFormat="1" applyFont="1" applyFill="1" applyBorder="1"/>
    <xf numFmtId="165" fontId="10" fillId="4" borderId="1" xfId="0" applyNumberFormat="1" applyFont="1" applyFill="1" applyBorder="1"/>
    <xf numFmtId="165" fontId="0" fillId="0" borderId="0" xfId="0" applyNumberFormat="1" applyFont="1"/>
    <xf numFmtId="165" fontId="0" fillId="0" borderId="1" xfId="0" applyNumberFormat="1" applyFont="1" applyBorder="1" applyAlignment="1">
      <alignment horizontal="right" vertical="top"/>
    </xf>
    <xf numFmtId="165" fontId="20" fillId="0" borderId="1" xfId="0" applyNumberFormat="1" applyFont="1" applyBorder="1" applyAlignment="1">
      <alignment horizontal="right" vertical="center"/>
    </xf>
    <xf numFmtId="2" fontId="4" fillId="3" borderId="1" xfId="0" applyNumberFormat="1" applyFont="1" applyFill="1" applyBorder="1" applyAlignment="1">
      <alignment horizontal="center" vertical="center"/>
    </xf>
    <xf numFmtId="0" fontId="0" fillId="0" borderId="0" xfId="0" applyAlignment="1">
      <alignment vertical="top"/>
    </xf>
    <xf numFmtId="0" fontId="0" fillId="0" borderId="0" xfId="0" applyFont="1" applyAlignment="1"/>
    <xf numFmtId="10" fontId="4" fillId="3" borderId="1" xfId="0" applyNumberFormat="1" applyFont="1" applyFill="1" applyBorder="1" applyAlignment="1">
      <alignment horizontal="center"/>
    </xf>
    <xf numFmtId="0" fontId="0" fillId="0" borderId="0" xfId="0" applyFont="1" applyAlignment="1">
      <alignment vertical="top"/>
    </xf>
    <xf numFmtId="0" fontId="23" fillId="0" borderId="0" xfId="0" applyFont="1"/>
    <xf numFmtId="2" fontId="1" fillId="3" borderId="1" xfId="0" applyNumberFormat="1" applyFont="1" applyFill="1" applyBorder="1" applyAlignment="1">
      <alignment horizontal="center" vertical="center"/>
    </xf>
    <xf numFmtId="0" fontId="40" fillId="0" borderId="0" xfId="0" applyFont="1"/>
    <xf numFmtId="0" fontId="16" fillId="0" borderId="0" xfId="0" applyFont="1" applyAlignment="1">
      <alignment horizontal="left" vertical="top" wrapText="1"/>
    </xf>
    <xf numFmtId="0" fontId="34" fillId="0" borderId="0" xfId="0" applyFont="1" applyBorder="1" applyAlignment="1">
      <alignment horizontal="center" vertical="top" wrapText="1"/>
    </xf>
    <xf numFmtId="0" fontId="21" fillId="2" borderId="1" xfId="0" applyFont="1" applyFill="1" applyBorder="1" applyAlignment="1">
      <alignment horizontal="left" vertical="center" wrapText="1"/>
    </xf>
    <xf numFmtId="0" fontId="28" fillId="2" borderId="8" xfId="0" applyFont="1" applyFill="1" applyBorder="1" applyAlignment="1">
      <alignment horizontal="center" vertical="center" wrapText="1"/>
    </xf>
    <xf numFmtId="0" fontId="35" fillId="0" borderId="0" xfId="0" applyFont="1" applyAlignment="1">
      <alignment horizontal="left" vertical="top" wrapText="1"/>
    </xf>
    <xf numFmtId="0" fontId="5" fillId="0" borderId="0" xfId="0" applyFont="1" applyAlignment="1">
      <alignment horizontal="center" wrapText="1"/>
    </xf>
    <xf numFmtId="0" fontId="36" fillId="2" borderId="0" xfId="0" applyFont="1" applyFill="1" applyBorder="1" applyAlignment="1">
      <alignment horizontal="left" vertical="center" wrapText="1"/>
    </xf>
    <xf numFmtId="0" fontId="2" fillId="0" borderId="0" xfId="0" applyFont="1" applyAlignment="1">
      <alignment horizontal="center" vertical="center" wrapText="1"/>
    </xf>
    <xf numFmtId="0" fontId="1" fillId="2" borderId="5" xfId="0" applyFont="1" applyFill="1" applyBorder="1" applyAlignment="1">
      <alignment horizontal="center" wrapText="1"/>
    </xf>
    <xf numFmtId="0" fontId="1" fillId="2" borderId="4" xfId="0" applyFont="1" applyFill="1" applyBorder="1" applyAlignment="1">
      <alignment horizont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533400</xdr:colOff>
      <xdr:row>4</xdr:row>
      <xdr:rowOff>228600</xdr:rowOff>
    </xdr:from>
    <xdr:to>
      <xdr:col>3</xdr:col>
      <xdr:colOff>419101</xdr:colOff>
      <xdr:row>7</xdr:row>
      <xdr:rowOff>590550</xdr:rowOff>
    </xdr:to>
    <xdr:sp macro="" textlink="">
      <xdr:nvSpPr>
        <xdr:cNvPr id="2" name="Zaobljeni pravokutnik 1"/>
        <xdr:cNvSpPr/>
      </xdr:nvSpPr>
      <xdr:spPr>
        <a:xfrm>
          <a:off x="533400" y="1390650"/>
          <a:ext cx="5800726" cy="155257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 number of pensioners</a:t>
          </a:r>
        </a:p>
        <a:p>
          <a:pPr algn="ctr"/>
          <a:r>
            <a:rPr lang="hr-HR" sz="1800" i="1">
              <a:solidFill>
                <a:srgbClr val="FFFF00"/>
              </a:solidFill>
            </a:rPr>
            <a:t>December 2024</a:t>
          </a:r>
        </a:p>
        <a:p>
          <a:pPr algn="ctr"/>
          <a:r>
            <a:rPr lang="hr-HR" sz="2400" b="1"/>
            <a:t>1.227.302</a:t>
          </a:r>
          <a:r>
            <a:rPr lang="hr-HR" sz="2400"/>
            <a:t>  </a:t>
          </a:r>
          <a:r>
            <a:rPr lang="hr-HR" sz="1800"/>
            <a:t>(EUR 554,40)</a:t>
          </a:r>
        </a:p>
      </xdr:txBody>
    </xdr:sp>
    <xdr:clientData/>
  </xdr:twoCellAnchor>
  <xdr:twoCellAnchor>
    <xdr:from>
      <xdr:col>0</xdr:col>
      <xdr:colOff>533400</xdr:colOff>
      <xdr:row>19</xdr:row>
      <xdr:rowOff>38100</xdr:rowOff>
    </xdr:from>
    <xdr:to>
      <xdr:col>3</xdr:col>
      <xdr:colOff>304800</xdr:colOff>
      <xdr:row>22</xdr:row>
      <xdr:rowOff>428625</xdr:rowOff>
    </xdr:to>
    <xdr:sp macro="" textlink="">
      <xdr:nvSpPr>
        <xdr:cNvPr id="3" name="Zaobljeni pravokutnik 2"/>
        <xdr:cNvSpPr/>
      </xdr:nvSpPr>
      <xdr:spPr>
        <a:xfrm>
          <a:off x="533400" y="6724650"/>
          <a:ext cx="5686425" cy="157162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hr-HR" sz="1800">
              <a:solidFill>
                <a:schemeClr val="lt1"/>
              </a:solidFill>
              <a:latin typeface="+mn-lt"/>
              <a:ea typeface="+mn-ea"/>
              <a:cs typeface="+mn-cs"/>
            </a:rPr>
            <a:t>Total number of pensioners</a:t>
          </a:r>
        </a:p>
        <a:p>
          <a:pPr marL="0" indent="0" algn="ctr"/>
          <a:r>
            <a:rPr lang="hr-HR" sz="1800">
              <a:solidFill>
                <a:srgbClr val="FFFF00"/>
              </a:solidFill>
              <a:latin typeface="+mn-lt"/>
              <a:ea typeface="+mn-ea"/>
              <a:cs typeface="+mn-cs"/>
            </a:rPr>
            <a:t>December 2024 </a:t>
          </a:r>
        </a:p>
        <a:p>
          <a:pPr algn="ctr"/>
          <a:r>
            <a:rPr lang="hr-HR" sz="1800" i="1" baseline="0">
              <a:solidFill>
                <a:srgbClr val="FFFF00"/>
              </a:solidFill>
            </a:rPr>
            <a:t>according to the international agreements</a:t>
          </a:r>
        </a:p>
        <a:p>
          <a:pPr algn="ctr"/>
          <a:r>
            <a:rPr lang="hr-HR" sz="2400" b="1" baseline="0">
              <a:solidFill>
                <a:schemeClr val="bg1"/>
              </a:solidFill>
            </a:rPr>
            <a:t>188.813</a:t>
          </a:r>
          <a:r>
            <a:rPr lang="hr-HR" sz="1800" baseline="0">
              <a:solidFill>
                <a:schemeClr val="bg1"/>
              </a:solidFill>
            </a:rPr>
            <a:t> (EUR 170,38 )</a:t>
          </a:r>
          <a:endParaRPr lang="hr-HR" sz="1800">
            <a:solidFill>
              <a:schemeClr val="bg1"/>
            </a:solidFill>
          </a:endParaRPr>
        </a:p>
      </xdr:txBody>
    </xdr:sp>
    <xdr:clientData/>
  </xdr:twoCellAnchor>
  <xdr:twoCellAnchor>
    <xdr:from>
      <xdr:col>0</xdr:col>
      <xdr:colOff>2457449</xdr:colOff>
      <xdr:row>8</xdr:row>
      <xdr:rowOff>38100</xdr:rowOff>
    </xdr:from>
    <xdr:to>
      <xdr:col>1</xdr:col>
      <xdr:colOff>57149</xdr:colOff>
      <xdr:row>10</xdr:row>
      <xdr:rowOff>9525</xdr:rowOff>
    </xdr:to>
    <xdr:sp macro="" textlink="">
      <xdr:nvSpPr>
        <xdr:cNvPr id="4" name="Minus 3"/>
        <xdr:cNvSpPr/>
      </xdr:nvSpPr>
      <xdr:spPr>
        <a:xfrm>
          <a:off x="609599" y="1562100"/>
          <a:ext cx="57150" cy="352425"/>
        </a:xfrm>
        <a:prstGeom prst="mathMinus">
          <a:avLst/>
        </a:prstGeom>
        <a:solidFill>
          <a:srgbClr val="002060"/>
        </a:solid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p>
      </xdr:txBody>
    </xdr:sp>
    <xdr:clientData/>
  </xdr:twoCellAnchor>
  <xdr:twoCellAnchor>
    <xdr:from>
      <xdr:col>0</xdr:col>
      <xdr:colOff>2324101</xdr:colOff>
      <xdr:row>17</xdr:row>
      <xdr:rowOff>161925</xdr:rowOff>
    </xdr:from>
    <xdr:to>
      <xdr:col>1</xdr:col>
      <xdr:colOff>76200</xdr:colOff>
      <xdr:row>18</xdr:row>
      <xdr:rowOff>333375</xdr:rowOff>
    </xdr:to>
    <xdr:sp macro="" textlink="">
      <xdr:nvSpPr>
        <xdr:cNvPr id="5" name="Jednako 4"/>
        <xdr:cNvSpPr/>
      </xdr:nvSpPr>
      <xdr:spPr>
        <a:xfrm>
          <a:off x="609601" y="3400425"/>
          <a:ext cx="76199" cy="219075"/>
        </a:xfrm>
        <a:prstGeom prst="mathEqual">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solidFill>
              <a:schemeClr val="tx1"/>
            </a:solidFill>
          </a:endParaRPr>
        </a:p>
      </xdr:txBody>
    </xdr:sp>
    <xdr:clientData/>
  </xdr:twoCellAnchor>
  <xdr:twoCellAnchor>
    <xdr:from>
      <xdr:col>0</xdr:col>
      <xdr:colOff>323852</xdr:colOff>
      <xdr:row>10</xdr:row>
      <xdr:rowOff>161926</xdr:rowOff>
    </xdr:from>
    <xdr:to>
      <xdr:col>3</xdr:col>
      <xdr:colOff>323851</xdr:colOff>
      <xdr:row>17</xdr:row>
      <xdr:rowOff>104775</xdr:rowOff>
    </xdr:to>
    <xdr:sp macro="" textlink="">
      <xdr:nvSpPr>
        <xdr:cNvPr id="6" name="Zaobljeni pravokutnik 5"/>
        <xdr:cNvSpPr/>
      </xdr:nvSpPr>
      <xdr:spPr>
        <a:xfrm>
          <a:off x="323852" y="3733801"/>
          <a:ext cx="5915024" cy="2066924"/>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a:t>
          </a:r>
          <a:r>
            <a:rPr lang="hr-HR" sz="1800" baseline="0"/>
            <a:t> number of pensioners</a:t>
          </a:r>
          <a:endParaRPr lang="hr-HR" sz="1800"/>
        </a:p>
        <a:p>
          <a:pPr algn="ctr"/>
          <a:r>
            <a:rPr lang="hr-HR" sz="1800" i="1" baseline="0">
              <a:solidFill>
                <a:srgbClr val="FFFF00"/>
              </a:solidFill>
            </a:rPr>
            <a:t>December </a:t>
          </a:r>
          <a:r>
            <a:rPr lang="hr-HR" sz="1800" i="1">
              <a:solidFill>
                <a:srgbClr val="FFFF00"/>
              </a:solidFill>
            </a:rPr>
            <a:t>2024 </a:t>
          </a:r>
        </a:p>
        <a:p>
          <a:pPr algn="ctr"/>
          <a:r>
            <a:rPr lang="hr-HR" sz="1800" i="1">
              <a:solidFill>
                <a:srgbClr val="FFFF00"/>
              </a:solidFill>
            </a:rPr>
            <a:t>not including</a:t>
          </a:r>
          <a:r>
            <a:rPr lang="hr-HR" sz="1800" i="1" baseline="0">
              <a:solidFill>
                <a:srgbClr val="FFFF00"/>
              </a:solidFill>
            </a:rPr>
            <a:t> international agreements</a:t>
          </a:r>
          <a:endParaRPr lang="hr-HR" sz="1800" i="1">
            <a:solidFill>
              <a:srgbClr val="FFFF00"/>
            </a:solidFill>
          </a:endParaRPr>
        </a:p>
        <a:p>
          <a:pPr algn="ctr"/>
          <a:r>
            <a:rPr lang="hr-HR" sz="1800" b="1"/>
            <a:t>1.038.489</a:t>
          </a:r>
          <a:r>
            <a:rPr lang="hr-HR" sz="1800"/>
            <a:t>  </a:t>
          </a:r>
          <a:r>
            <a:rPr lang="hr-HR" sz="1800" b="1"/>
            <a:t>(EUR 624,23</a:t>
          </a:r>
          <a:r>
            <a:rPr lang="hr-HR" sz="1800" b="1" baseline="0"/>
            <a:t> 45,7</a:t>
          </a:r>
          <a:r>
            <a:rPr lang="hr-HR" sz="1800" b="1">
              <a:solidFill>
                <a:schemeClr val="bg1"/>
              </a:solidFill>
            </a:rPr>
            <a:t>%)</a:t>
          </a:r>
        </a:p>
      </xdr:txBody>
    </xdr:sp>
    <xdr:clientData/>
  </xdr:twoCellAnchor>
  <xdr:twoCellAnchor editAs="oneCell">
    <xdr:from>
      <xdr:col>0</xdr:col>
      <xdr:colOff>0</xdr:colOff>
      <xdr:row>69</xdr:row>
      <xdr:rowOff>95250</xdr:rowOff>
    </xdr:from>
    <xdr:to>
      <xdr:col>3</xdr:col>
      <xdr:colOff>933450</xdr:colOff>
      <xdr:row>94</xdr:row>
      <xdr:rowOff>0</xdr:rowOff>
    </xdr:to>
    <xdr:pic>
      <xdr:nvPicPr>
        <xdr:cNvPr id="9" name="Slika 8"/>
        <xdr:cNvPicPr>
          <a:picLocks noChangeAspect="1"/>
        </xdr:cNvPicPr>
      </xdr:nvPicPr>
      <xdr:blipFill>
        <a:blip xmlns:r="http://schemas.openxmlformats.org/officeDocument/2006/relationships" r:embed="rId1"/>
        <a:stretch>
          <a:fillRect/>
        </a:stretch>
      </xdr:blipFill>
      <xdr:spPr>
        <a:xfrm>
          <a:off x="0" y="19935825"/>
          <a:ext cx="6848475" cy="4667250"/>
        </a:xfrm>
        <a:prstGeom prst="rect">
          <a:avLst/>
        </a:prstGeom>
      </xdr:spPr>
    </xdr:pic>
    <xdr:clientData/>
  </xdr:twoCellAnchor>
  <xdr:twoCellAnchor editAs="oneCell">
    <xdr:from>
      <xdr:col>0</xdr:col>
      <xdr:colOff>0</xdr:colOff>
      <xdr:row>102</xdr:row>
      <xdr:rowOff>66675</xdr:rowOff>
    </xdr:from>
    <xdr:to>
      <xdr:col>3</xdr:col>
      <xdr:colOff>933450</xdr:colOff>
      <xdr:row>121</xdr:row>
      <xdr:rowOff>142875</xdr:rowOff>
    </xdr:to>
    <xdr:pic>
      <xdr:nvPicPr>
        <xdr:cNvPr id="7" name="Slika 6"/>
        <xdr:cNvPicPr>
          <a:picLocks noChangeAspect="1"/>
        </xdr:cNvPicPr>
      </xdr:nvPicPr>
      <xdr:blipFill>
        <a:blip xmlns:r="http://schemas.openxmlformats.org/officeDocument/2006/relationships" r:embed="rId2"/>
        <a:stretch>
          <a:fillRect/>
        </a:stretch>
      </xdr:blipFill>
      <xdr:spPr>
        <a:xfrm>
          <a:off x="0" y="26812875"/>
          <a:ext cx="6848475" cy="3695700"/>
        </a:xfrm>
        <a:prstGeom prst="rect">
          <a:avLst/>
        </a:prstGeom>
      </xdr:spPr>
    </xdr:pic>
    <xdr:clientData/>
  </xdr:twoCellAnchor>
  <xdr:twoCellAnchor editAs="oneCell">
    <xdr:from>
      <xdr:col>0</xdr:col>
      <xdr:colOff>1</xdr:colOff>
      <xdr:row>24</xdr:row>
      <xdr:rowOff>123825</xdr:rowOff>
    </xdr:from>
    <xdr:to>
      <xdr:col>3</xdr:col>
      <xdr:colOff>962026</xdr:colOff>
      <xdr:row>43</xdr:row>
      <xdr:rowOff>152400</xdr:rowOff>
    </xdr:to>
    <xdr:pic>
      <xdr:nvPicPr>
        <xdr:cNvPr id="10" name="Slika 9"/>
        <xdr:cNvPicPr>
          <a:picLocks noChangeAspect="1"/>
        </xdr:cNvPicPr>
      </xdr:nvPicPr>
      <xdr:blipFill>
        <a:blip xmlns:r="http://schemas.openxmlformats.org/officeDocument/2006/relationships" r:embed="rId3"/>
        <a:stretch>
          <a:fillRect/>
        </a:stretch>
      </xdr:blipFill>
      <xdr:spPr>
        <a:xfrm>
          <a:off x="1" y="9067800"/>
          <a:ext cx="6877050" cy="4105275"/>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18"/>
  <sheetViews>
    <sheetView tabSelected="1" zoomScaleNormal="100" workbookViewId="0">
      <selection activeCell="A3" sqref="A3:C3"/>
    </sheetView>
  </sheetViews>
  <sheetFormatPr defaultColWidth="9.140625" defaultRowHeight="15" x14ac:dyDescent="0.25"/>
  <cols>
    <col min="1" max="1" width="59" style="13" customWidth="1"/>
    <col min="2" max="6" width="14.85546875" style="13" customWidth="1"/>
    <col min="7" max="7" width="11.28515625" style="14" customWidth="1"/>
    <col min="8" max="8" width="9.140625" style="14" customWidth="1"/>
    <col min="9" max="9" width="12.140625" style="14" customWidth="1"/>
    <col min="10" max="10" width="9.140625" style="14" customWidth="1"/>
    <col min="11" max="11" width="9.140625" style="15" customWidth="1"/>
    <col min="12" max="14" width="9.140625" style="14" customWidth="1"/>
    <col min="15" max="17" width="9.140625" style="14"/>
    <col min="18" max="16384" width="9.140625" style="13"/>
  </cols>
  <sheetData>
    <row r="3" spans="1:15" ht="60" customHeight="1" x14ac:dyDescent="0.25">
      <c r="A3" s="89" t="s">
        <v>65</v>
      </c>
      <c r="B3" s="89"/>
      <c r="C3" s="89"/>
      <c r="D3" s="46"/>
      <c r="E3" s="46"/>
      <c r="F3" s="45"/>
      <c r="G3" s="38"/>
      <c r="H3" s="38"/>
      <c r="I3" s="38"/>
      <c r="J3" s="38"/>
      <c r="K3" s="38"/>
      <c r="L3" s="38"/>
      <c r="M3" s="38"/>
      <c r="N3" s="38"/>
      <c r="O3" s="38"/>
    </row>
    <row r="4" spans="1:15" ht="18" customHeight="1" x14ac:dyDescent="0.25">
      <c r="A4" s="44"/>
      <c r="B4" s="44"/>
      <c r="C4" s="44"/>
      <c r="D4" s="44"/>
      <c r="E4" s="44"/>
      <c r="F4" s="38"/>
      <c r="G4" s="38"/>
      <c r="H4" s="38"/>
      <c r="I4" s="38"/>
      <c r="J4" s="38"/>
      <c r="K4" s="38"/>
      <c r="L4" s="38"/>
      <c r="M4" s="38"/>
      <c r="N4" s="38"/>
      <c r="O4" s="38"/>
    </row>
    <row r="5" spans="1:15" customFormat="1" ht="28.5" customHeight="1" x14ac:dyDescent="0.25">
      <c r="F5" s="38"/>
      <c r="G5" s="38"/>
      <c r="H5" s="38"/>
      <c r="I5" s="38"/>
      <c r="J5" s="38"/>
      <c r="K5" s="38"/>
      <c r="L5" s="38"/>
      <c r="M5" s="38"/>
      <c r="N5" s="38"/>
      <c r="O5" s="38"/>
    </row>
    <row r="6" spans="1:15" customFormat="1" ht="15.75" customHeight="1" x14ac:dyDescent="0.25">
      <c r="F6" s="38"/>
      <c r="G6" s="38"/>
      <c r="H6" s="38"/>
      <c r="I6" s="38"/>
      <c r="J6" s="38"/>
      <c r="K6" s="38"/>
      <c r="L6" s="38"/>
      <c r="M6" s="38"/>
      <c r="N6" s="38"/>
      <c r="O6" s="38"/>
    </row>
    <row r="7" spans="1:15" customFormat="1" ht="49.5" customHeight="1" x14ac:dyDescent="0.25">
      <c r="F7" s="38"/>
      <c r="G7" s="38"/>
      <c r="H7" s="38"/>
      <c r="I7" s="43"/>
      <c r="J7" s="38"/>
      <c r="K7" s="38"/>
      <c r="L7" s="38"/>
      <c r="M7" s="38"/>
      <c r="N7" s="38"/>
      <c r="O7" s="38"/>
    </row>
    <row r="8" spans="1:15" customFormat="1" ht="66" customHeight="1" x14ac:dyDescent="0.25">
      <c r="F8" s="38"/>
      <c r="G8" s="38"/>
      <c r="H8" s="38"/>
      <c r="I8" s="38"/>
      <c r="J8" s="38"/>
      <c r="K8" s="38"/>
      <c r="L8" s="38"/>
      <c r="M8" s="38"/>
      <c r="N8" s="38"/>
      <c r="O8" s="38"/>
    </row>
    <row r="9" spans="1:15" customFormat="1" ht="15" customHeight="1" x14ac:dyDescent="0.25">
      <c r="F9" s="38"/>
      <c r="G9" s="38"/>
      <c r="H9" s="38"/>
      <c r="I9" s="38"/>
      <c r="J9" s="38"/>
      <c r="K9" s="38"/>
      <c r="L9" s="38"/>
      <c r="M9" s="38"/>
      <c r="N9" s="38"/>
      <c r="O9" s="38"/>
    </row>
    <row r="10" spans="1:15" s="42" customFormat="1" ht="15" customHeight="1" x14ac:dyDescent="0.25">
      <c r="F10" s="38"/>
      <c r="G10" s="38"/>
      <c r="H10" s="38"/>
      <c r="I10" s="38"/>
      <c r="J10" s="38"/>
      <c r="K10" s="38"/>
      <c r="L10" s="38"/>
      <c r="M10" s="38"/>
      <c r="N10" s="38"/>
      <c r="O10" s="38"/>
    </row>
    <row r="11" spans="1:15" s="39" customFormat="1" ht="30.75" customHeight="1" x14ac:dyDescent="0.2">
      <c r="A11" s="41"/>
      <c r="B11" s="41"/>
      <c r="C11" s="41"/>
      <c r="D11" s="41"/>
      <c r="E11" s="40"/>
      <c r="F11" s="38"/>
      <c r="G11" s="38"/>
      <c r="H11" s="38"/>
      <c r="I11" s="38"/>
      <c r="J11" s="38"/>
      <c r="K11" s="38"/>
      <c r="L11" s="38"/>
      <c r="M11" s="38"/>
      <c r="N11" s="38"/>
      <c r="O11" s="38"/>
    </row>
    <row r="12" spans="1:15" s="35" customFormat="1" ht="19.5" customHeight="1" x14ac:dyDescent="0.25">
      <c r="A12" s="36"/>
      <c r="B12" s="36"/>
      <c r="C12" s="36"/>
      <c r="D12" s="36"/>
      <c r="E12" s="37"/>
      <c r="F12" s="38"/>
      <c r="G12" s="38"/>
      <c r="H12" s="38"/>
      <c r="I12" s="38"/>
      <c r="J12" s="38"/>
      <c r="K12" s="38"/>
      <c r="L12" s="38"/>
      <c r="M12" s="38"/>
      <c r="N12" s="38"/>
      <c r="O12" s="38"/>
    </row>
    <row r="13" spans="1:15" s="35" customFormat="1" ht="19.5" customHeight="1" x14ac:dyDescent="0.25">
      <c r="A13" s="36"/>
      <c r="B13" s="36"/>
      <c r="C13" s="36"/>
      <c r="D13" s="36"/>
      <c r="E13" s="37"/>
      <c r="F13" s="38"/>
      <c r="G13" s="38"/>
      <c r="H13" s="38"/>
      <c r="I13" s="38"/>
      <c r="J13" s="38"/>
      <c r="K13" s="38"/>
      <c r="L13" s="38"/>
      <c r="M13" s="38"/>
      <c r="N13" s="38"/>
      <c r="O13" s="38"/>
    </row>
    <row r="14" spans="1:15" s="35" customFormat="1" ht="19.5" customHeight="1" x14ac:dyDescent="0.25">
      <c r="A14" s="36"/>
      <c r="B14" s="36"/>
      <c r="C14" s="36"/>
      <c r="D14" s="36"/>
      <c r="E14" s="36"/>
      <c r="F14" s="38"/>
      <c r="G14" s="38"/>
      <c r="H14" s="38"/>
      <c r="I14" s="38"/>
      <c r="J14" s="38"/>
      <c r="K14" s="38"/>
      <c r="L14" s="38"/>
      <c r="M14" s="38"/>
      <c r="N14" s="38"/>
      <c r="O14" s="38"/>
    </row>
    <row r="15" spans="1:15" s="35" customFormat="1" ht="19.5" customHeight="1" x14ac:dyDescent="0.25">
      <c r="A15" s="36"/>
      <c r="B15" s="36"/>
      <c r="C15" s="36"/>
      <c r="D15" s="36"/>
      <c r="E15" s="71"/>
      <c r="F15" s="38"/>
      <c r="G15" s="38"/>
      <c r="H15" s="38"/>
      <c r="I15" s="38"/>
      <c r="J15" s="38"/>
      <c r="K15" s="38"/>
      <c r="L15" s="38"/>
      <c r="M15" s="38"/>
      <c r="N15" s="38"/>
      <c r="O15" s="38"/>
    </row>
    <row r="16" spans="1:15" s="35" customFormat="1" ht="19.5" customHeight="1" x14ac:dyDescent="0.25">
      <c r="A16" s="36"/>
      <c r="B16" s="36"/>
      <c r="C16" s="36"/>
      <c r="D16" s="36"/>
      <c r="E16" s="36"/>
      <c r="F16" s="43"/>
      <c r="G16" s="38"/>
      <c r="H16" s="38"/>
      <c r="I16" s="38"/>
      <c r="J16" s="38"/>
      <c r="K16" s="38"/>
      <c r="L16" s="38"/>
      <c r="M16" s="38"/>
      <c r="N16" s="38"/>
      <c r="O16" s="38"/>
    </row>
    <row r="17" spans="1:17" s="35" customFormat="1" ht="39" customHeight="1" x14ac:dyDescent="0.25">
      <c r="A17" s="36"/>
      <c r="B17" s="36"/>
      <c r="C17" s="36"/>
      <c r="D17" s="69"/>
      <c r="E17" s="37"/>
      <c r="F17" s="43"/>
      <c r="G17" s="50"/>
      <c r="H17" s="38"/>
      <c r="I17" s="38"/>
      <c r="J17" s="38"/>
      <c r="K17" s="38"/>
      <c r="L17" s="38"/>
      <c r="M17" s="38"/>
      <c r="N17" s="38"/>
      <c r="O17" s="38"/>
    </row>
    <row r="18" spans="1:17" s="35" customFormat="1" ht="39" customHeight="1" x14ac:dyDescent="0.25">
      <c r="A18" s="36"/>
      <c r="B18" s="36"/>
      <c r="C18" s="36"/>
      <c r="D18" s="36"/>
      <c r="E18" s="37"/>
      <c r="F18" s="38"/>
      <c r="G18" s="38"/>
      <c r="H18" s="38"/>
      <c r="I18" s="38"/>
      <c r="J18" s="38"/>
      <c r="K18" s="38"/>
      <c r="L18" s="38"/>
      <c r="M18" s="38"/>
      <c r="N18" s="38"/>
      <c r="O18" s="38"/>
    </row>
    <row r="19" spans="1:17" s="35" customFormat="1" ht="39" customHeight="1" x14ac:dyDescent="0.25">
      <c r="A19" s="36"/>
      <c r="B19" s="36"/>
      <c r="C19" s="36"/>
      <c r="D19" s="36"/>
      <c r="E19" s="37"/>
      <c r="F19" s="38"/>
      <c r="G19" s="38"/>
      <c r="H19" s="38"/>
      <c r="I19" s="38"/>
      <c r="J19" s="38"/>
      <c r="K19" s="38"/>
      <c r="L19" s="38"/>
      <c r="M19" s="38"/>
      <c r="N19" s="38"/>
      <c r="O19" s="38"/>
    </row>
    <row r="20" spans="1:17" s="35" customFormat="1" ht="39" customHeight="1" x14ac:dyDescent="0.25">
      <c r="A20" s="36"/>
      <c r="B20" s="36"/>
      <c r="C20" s="36"/>
      <c r="D20" s="36"/>
      <c r="E20" s="37"/>
      <c r="F20" s="33"/>
      <c r="G20" s="36"/>
      <c r="H20" s="36"/>
      <c r="I20" s="36"/>
      <c r="J20" s="36"/>
    </row>
    <row r="21" spans="1:17" s="35" customFormat="1" ht="19.5" customHeight="1" x14ac:dyDescent="0.25">
      <c r="A21" s="36"/>
      <c r="B21" s="36"/>
      <c r="C21" s="36"/>
      <c r="D21" s="36"/>
      <c r="E21" s="37"/>
      <c r="F21" s="33"/>
      <c r="G21" s="36"/>
      <c r="H21" s="36"/>
      <c r="I21" s="36"/>
      <c r="J21" s="36"/>
    </row>
    <row r="22" spans="1:17" customFormat="1" ht="34.5" customHeight="1" x14ac:dyDescent="0.3">
      <c r="D22" s="34"/>
      <c r="E22" s="34"/>
      <c r="F22" s="33"/>
      <c r="G22" s="34"/>
      <c r="H22" s="34"/>
      <c r="I22" s="34"/>
      <c r="J22" s="34"/>
      <c r="K22" s="34"/>
      <c r="L22" s="34"/>
    </row>
    <row r="23" spans="1:17" customFormat="1" ht="33.75" customHeight="1" x14ac:dyDescent="0.25">
      <c r="F23" s="33"/>
    </row>
    <row r="24" spans="1:17" customFormat="1" ht="34.5" customHeight="1" x14ac:dyDescent="0.25"/>
    <row r="25" spans="1:17" customFormat="1" ht="51" customHeight="1" x14ac:dyDescent="0.25">
      <c r="E25" s="33"/>
    </row>
    <row r="26" spans="1:17" x14ac:dyDescent="0.25">
      <c r="C26" s="15"/>
      <c r="D26" s="14"/>
      <c r="E26" s="14"/>
      <c r="F26" s="14"/>
      <c r="G26" s="15"/>
      <c r="K26" s="14"/>
      <c r="N26" s="13"/>
      <c r="O26" s="13"/>
      <c r="P26" s="13"/>
      <c r="Q26" s="13"/>
    </row>
    <row r="27" spans="1:17" x14ac:dyDescent="0.25">
      <c r="C27" s="15"/>
      <c r="D27" s="14"/>
      <c r="E27" s="14"/>
      <c r="F27" s="14"/>
      <c r="G27" s="15"/>
      <c r="K27" s="14"/>
      <c r="N27" s="13"/>
      <c r="O27" s="13"/>
      <c r="P27" s="13"/>
      <c r="Q27" s="13"/>
    </row>
    <row r="28" spans="1:17" x14ac:dyDescent="0.25">
      <c r="C28" s="15"/>
      <c r="D28" s="14"/>
      <c r="E28" s="14"/>
      <c r="F28" s="14"/>
      <c r="G28" s="15"/>
      <c r="I28" s="49"/>
      <c r="K28" s="14"/>
      <c r="N28" s="13"/>
      <c r="O28" s="13"/>
      <c r="P28" s="13"/>
      <c r="Q28" s="13"/>
    </row>
    <row r="29" spans="1:17" x14ac:dyDescent="0.25">
      <c r="C29" s="15"/>
      <c r="D29" s="14"/>
      <c r="E29" s="14"/>
      <c r="F29" s="14"/>
      <c r="G29" s="15"/>
      <c r="K29" s="14"/>
      <c r="N29" s="13"/>
      <c r="O29" s="13"/>
      <c r="P29" s="13"/>
      <c r="Q29" s="13"/>
    </row>
    <row r="30" spans="1:17" x14ac:dyDescent="0.25">
      <c r="C30" s="15"/>
      <c r="D30" s="14"/>
      <c r="E30" s="14"/>
      <c r="F30" s="14"/>
      <c r="G30" s="15"/>
      <c r="K30" s="14"/>
      <c r="N30" s="13"/>
      <c r="O30" s="13"/>
      <c r="P30" s="13"/>
      <c r="Q30" s="13"/>
    </row>
    <row r="31" spans="1:17" x14ac:dyDescent="0.25">
      <c r="C31" s="15"/>
      <c r="D31" s="14"/>
      <c r="E31" s="14"/>
      <c r="F31" s="14"/>
      <c r="G31" s="15"/>
      <c r="K31" s="14"/>
      <c r="N31" s="13"/>
      <c r="O31" s="13"/>
      <c r="P31" s="13"/>
      <c r="Q31" s="13"/>
    </row>
    <row r="32" spans="1:17" x14ac:dyDescent="0.25">
      <c r="C32" s="15"/>
      <c r="D32" s="14"/>
      <c r="E32" s="14"/>
      <c r="F32" s="14"/>
      <c r="G32" s="15"/>
      <c r="K32" s="14"/>
      <c r="N32" s="13"/>
      <c r="O32" s="13"/>
      <c r="P32" s="13"/>
      <c r="Q32" s="13"/>
    </row>
    <row r="33" spans="1:17" x14ac:dyDescent="0.25">
      <c r="C33" s="15"/>
      <c r="D33" s="14"/>
      <c r="E33" s="14"/>
      <c r="F33" s="14"/>
      <c r="G33" s="15"/>
      <c r="K33" s="14"/>
      <c r="N33" s="13"/>
      <c r="O33" s="13"/>
      <c r="P33" s="13"/>
      <c r="Q33" s="13"/>
    </row>
    <row r="34" spans="1:17" x14ac:dyDescent="0.25">
      <c r="C34" s="15"/>
      <c r="D34" s="14"/>
      <c r="E34" s="14"/>
      <c r="F34" s="14"/>
      <c r="G34" s="15"/>
      <c r="K34" s="14"/>
      <c r="N34" s="13"/>
      <c r="O34" s="13"/>
      <c r="P34" s="13"/>
      <c r="Q34" s="13"/>
    </row>
    <row r="35" spans="1:17" x14ac:dyDescent="0.25">
      <c r="C35" s="15"/>
      <c r="D35" s="14"/>
      <c r="E35" s="14"/>
      <c r="F35" s="14"/>
      <c r="G35" s="15"/>
      <c r="K35" s="14"/>
      <c r="N35" s="13"/>
      <c r="O35" s="13"/>
      <c r="P35" s="13"/>
      <c r="Q35" s="13"/>
    </row>
    <row r="36" spans="1:17" x14ac:dyDescent="0.25">
      <c r="C36" s="15"/>
      <c r="D36" s="14"/>
      <c r="E36" s="14"/>
      <c r="F36" s="14"/>
      <c r="G36" s="15"/>
      <c r="K36" s="14"/>
      <c r="N36" s="13"/>
      <c r="O36" s="13"/>
      <c r="P36" s="13"/>
      <c r="Q36" s="13"/>
    </row>
    <row r="37" spans="1:17" x14ac:dyDescent="0.25">
      <c r="C37" s="15"/>
      <c r="D37" s="14"/>
      <c r="E37" s="14"/>
      <c r="F37" s="14"/>
      <c r="G37" s="15"/>
      <c r="K37" s="14"/>
      <c r="N37" s="13"/>
      <c r="O37" s="13"/>
      <c r="P37" s="13"/>
      <c r="Q37" s="13"/>
    </row>
    <row r="38" spans="1:17" x14ac:dyDescent="0.25">
      <c r="C38" s="15"/>
      <c r="D38" s="14"/>
      <c r="E38" s="14"/>
      <c r="F38" s="14"/>
      <c r="G38" s="15"/>
      <c r="K38" s="14"/>
      <c r="N38" s="13"/>
      <c r="O38" s="13"/>
      <c r="P38" s="13"/>
      <c r="Q38" s="13"/>
    </row>
    <row r="39" spans="1:17" x14ac:dyDescent="0.25">
      <c r="C39" s="15"/>
      <c r="D39" s="14"/>
      <c r="E39" s="14"/>
      <c r="F39" s="14"/>
      <c r="G39" s="15"/>
      <c r="K39" s="14"/>
      <c r="N39" s="13"/>
      <c r="O39" s="13"/>
      <c r="P39" s="13"/>
      <c r="Q39" s="13"/>
    </row>
    <row r="40" spans="1:17" x14ac:dyDescent="0.25">
      <c r="C40" s="15"/>
      <c r="D40" s="14"/>
      <c r="E40" s="14"/>
      <c r="F40" s="14"/>
      <c r="G40" s="15"/>
      <c r="K40" s="14"/>
      <c r="N40" s="13"/>
      <c r="O40" s="13"/>
      <c r="P40" s="13"/>
      <c r="Q40" s="13"/>
    </row>
    <row r="41" spans="1:17" x14ac:dyDescent="0.25">
      <c r="C41" s="15"/>
      <c r="D41" s="14"/>
      <c r="E41" s="14"/>
      <c r="F41" s="14"/>
      <c r="G41" s="15"/>
      <c r="K41" s="14"/>
      <c r="N41" s="13"/>
      <c r="O41" s="13"/>
      <c r="P41" s="13"/>
      <c r="Q41" s="13"/>
    </row>
    <row r="42" spans="1:17" x14ac:dyDescent="0.25">
      <c r="C42" s="15"/>
      <c r="D42" s="14"/>
      <c r="E42" s="14"/>
      <c r="F42" s="14"/>
      <c r="G42" s="15"/>
      <c r="K42" s="14"/>
      <c r="N42" s="13"/>
      <c r="O42" s="13"/>
      <c r="P42" s="13"/>
      <c r="Q42" s="13"/>
    </row>
    <row r="43" spans="1:17" x14ac:dyDescent="0.25">
      <c r="C43" s="15"/>
      <c r="D43" s="14"/>
      <c r="E43" s="14"/>
      <c r="F43" s="14"/>
      <c r="G43" s="15"/>
      <c r="K43" s="14"/>
      <c r="N43" s="13"/>
      <c r="O43" s="13"/>
      <c r="P43" s="13"/>
      <c r="Q43" s="13"/>
    </row>
    <row r="44" spans="1:17" x14ac:dyDescent="0.25">
      <c r="C44" s="15"/>
      <c r="D44" s="14"/>
      <c r="E44" s="14"/>
      <c r="F44" s="14"/>
      <c r="G44" s="15"/>
      <c r="K44" s="14"/>
      <c r="N44" s="13"/>
      <c r="O44" s="13"/>
      <c r="P44" s="13"/>
      <c r="Q44" s="13"/>
    </row>
    <row r="45" spans="1:17" x14ac:dyDescent="0.25">
      <c r="A45" s="70" t="s">
        <v>59</v>
      </c>
      <c r="C45" s="15"/>
      <c r="D45" s="14"/>
      <c r="E45" s="14"/>
      <c r="F45" s="14"/>
      <c r="G45" s="15"/>
      <c r="K45" s="14"/>
      <c r="N45" s="13"/>
      <c r="O45" s="13"/>
      <c r="P45" s="13"/>
      <c r="Q45" s="13"/>
    </row>
    <row r="46" spans="1:17" ht="3" customHeight="1" x14ac:dyDescent="0.25">
      <c r="C46" s="15"/>
      <c r="D46" s="14"/>
      <c r="E46" s="14"/>
      <c r="F46" s="14"/>
      <c r="G46" s="15"/>
      <c r="K46" s="14"/>
      <c r="N46" s="13"/>
      <c r="O46" s="13"/>
      <c r="P46" s="13"/>
      <c r="Q46" s="13"/>
    </row>
    <row r="47" spans="1:17" ht="28.5" customHeight="1" x14ac:dyDescent="0.25">
      <c r="A47" s="91" t="s">
        <v>14</v>
      </c>
      <c r="B47" s="91"/>
      <c r="C47" s="91"/>
      <c r="D47" s="91"/>
    </row>
    <row r="48" spans="1:17" ht="38.25" x14ac:dyDescent="0.25">
      <c r="A48" s="32" t="s">
        <v>18</v>
      </c>
      <c r="B48" s="32" t="s">
        <v>19</v>
      </c>
      <c r="C48" s="32" t="s">
        <v>20</v>
      </c>
      <c r="D48" s="52" t="s">
        <v>60</v>
      </c>
      <c r="F48" s="14"/>
    </row>
    <row r="49" spans="1:4" ht="20.25" customHeight="1" x14ac:dyDescent="0.25">
      <c r="A49" s="29" t="s">
        <v>15</v>
      </c>
      <c r="B49" s="53">
        <v>407558</v>
      </c>
      <c r="C49" s="54">
        <v>633.85</v>
      </c>
      <c r="D49" s="73">
        <f>C49/$C$68</f>
        <v>0.46401903367496339</v>
      </c>
    </row>
    <row r="50" spans="1:4" ht="20.25" customHeight="1" x14ac:dyDescent="0.25">
      <c r="A50" s="68" t="s">
        <v>16</v>
      </c>
      <c r="B50" s="53">
        <v>51448</v>
      </c>
      <c r="C50" s="54">
        <v>715.5</v>
      </c>
      <c r="D50" s="73">
        <f t="shared" ref="D50:D65" si="0">C50/$C$68</f>
        <v>0.52379209370424595</v>
      </c>
    </row>
    <row r="51" spans="1:4" ht="20.25" customHeight="1" x14ac:dyDescent="0.25">
      <c r="A51" s="68" t="s">
        <v>17</v>
      </c>
      <c r="B51" s="53">
        <v>64482</v>
      </c>
      <c r="C51" s="54">
        <v>532.71</v>
      </c>
      <c r="D51" s="73">
        <f t="shared" si="0"/>
        <v>0.38997803806734993</v>
      </c>
    </row>
    <row r="52" spans="1:4" ht="18" customHeight="1" x14ac:dyDescent="0.25">
      <c r="A52" s="30" t="s">
        <v>23</v>
      </c>
      <c r="B52" s="55">
        <v>523488</v>
      </c>
      <c r="C52" s="56">
        <v>629.41</v>
      </c>
      <c r="D52" s="74">
        <f t="shared" si="0"/>
        <v>0.46076866764275254</v>
      </c>
    </row>
    <row r="53" spans="1:4" ht="21" customHeight="1" x14ac:dyDescent="0.25">
      <c r="A53" s="29" t="s">
        <v>21</v>
      </c>
      <c r="B53" s="53">
        <v>176851</v>
      </c>
      <c r="C53" s="54">
        <v>572.83000000000004</v>
      </c>
      <c r="D53" s="73">
        <f t="shared" si="0"/>
        <v>0.41934846266471454</v>
      </c>
    </row>
    <row r="54" spans="1:4" ht="21" customHeight="1" x14ac:dyDescent="0.25">
      <c r="A54" s="31" t="s">
        <v>22</v>
      </c>
      <c r="B54" s="53">
        <v>384</v>
      </c>
      <c r="C54" s="54">
        <v>567.07000000000005</v>
      </c>
      <c r="D54" s="73">
        <f t="shared" si="0"/>
        <v>0.41513177159590048</v>
      </c>
    </row>
    <row r="55" spans="1:4" ht="18" customHeight="1" x14ac:dyDescent="0.25">
      <c r="A55" s="30" t="s">
        <v>24</v>
      </c>
      <c r="B55" s="55">
        <v>700723</v>
      </c>
      <c r="C55" s="56">
        <v>615.1</v>
      </c>
      <c r="D55" s="74">
        <f t="shared" si="0"/>
        <v>0.45029282576866764</v>
      </c>
    </row>
    <row r="56" spans="1:4" ht="19.5" customHeight="1" x14ac:dyDescent="0.25">
      <c r="A56" s="29" t="s">
        <v>25</v>
      </c>
      <c r="B56" s="53">
        <v>84664</v>
      </c>
      <c r="C56" s="54">
        <v>419.15</v>
      </c>
      <c r="D56" s="73">
        <f t="shared" si="0"/>
        <v>0.30684480234260614</v>
      </c>
    </row>
    <row r="57" spans="1:4" ht="19.5" customHeight="1" x14ac:dyDescent="0.25">
      <c r="A57" s="29" t="s">
        <v>26</v>
      </c>
      <c r="B57" s="53">
        <v>157523</v>
      </c>
      <c r="C57" s="54">
        <v>484.14</v>
      </c>
      <c r="D57" s="73">
        <f t="shared" si="0"/>
        <v>0.35442166910688139</v>
      </c>
    </row>
    <row r="58" spans="1:4" ht="18.75" x14ac:dyDescent="0.25">
      <c r="A58" s="28" t="s">
        <v>27</v>
      </c>
      <c r="B58" s="57">
        <v>942910</v>
      </c>
      <c r="C58" s="58">
        <v>575.63</v>
      </c>
      <c r="D58" s="75">
        <f t="shared" si="0"/>
        <v>0.42139824304538798</v>
      </c>
    </row>
    <row r="59" spans="1:4" ht="19.5" customHeight="1" x14ac:dyDescent="0.25">
      <c r="A59" s="27" t="s">
        <v>28</v>
      </c>
      <c r="B59" s="59">
        <v>16097</v>
      </c>
      <c r="C59" s="60">
        <v>806.61</v>
      </c>
      <c r="D59" s="75">
        <f t="shared" si="0"/>
        <v>0.59049048316251829</v>
      </c>
    </row>
    <row r="60" spans="1:4" ht="19.5" customHeight="1" x14ac:dyDescent="0.25">
      <c r="A60" s="27" t="s">
        <v>29</v>
      </c>
      <c r="B60" s="59">
        <v>72142</v>
      </c>
      <c r="C60" s="60">
        <v>1213.81</v>
      </c>
      <c r="D60" s="75">
        <f t="shared" si="0"/>
        <v>0.88858711566617854</v>
      </c>
    </row>
    <row r="61" spans="1:4" ht="19.5" customHeight="1" x14ac:dyDescent="0.25">
      <c r="A61" s="27" t="s">
        <v>30</v>
      </c>
      <c r="B61" s="59">
        <v>7340</v>
      </c>
      <c r="C61" s="60">
        <v>672.76</v>
      </c>
      <c r="D61" s="75">
        <f t="shared" si="0"/>
        <v>0.49250366032210835</v>
      </c>
    </row>
    <row r="62" spans="1:4" ht="19.5" customHeight="1" x14ac:dyDescent="0.3">
      <c r="A62" s="26" t="s">
        <v>31</v>
      </c>
      <c r="B62" s="61">
        <v>1038489</v>
      </c>
      <c r="C62" s="62">
        <v>624.23</v>
      </c>
      <c r="D62" s="76">
        <f t="shared" si="0"/>
        <v>0.4569765739385066</v>
      </c>
    </row>
    <row r="63" spans="1:4" ht="18.75" customHeight="1" x14ac:dyDescent="0.25">
      <c r="A63" s="25" t="s">
        <v>32</v>
      </c>
      <c r="B63" s="63">
        <v>21630</v>
      </c>
      <c r="C63" s="64">
        <v>770.27</v>
      </c>
      <c r="D63" s="73">
        <f t="shared" si="0"/>
        <v>0.56388726207906292</v>
      </c>
    </row>
    <row r="64" spans="1:4" ht="25.5" customHeight="1" x14ac:dyDescent="0.25">
      <c r="A64" s="25" t="s">
        <v>33</v>
      </c>
      <c r="B64" s="63">
        <v>106556</v>
      </c>
      <c r="C64" s="64">
        <v>644.61542916401231</v>
      </c>
      <c r="D64" s="73">
        <f t="shared" si="0"/>
        <v>0.47190002134993581</v>
      </c>
    </row>
    <row r="65" spans="1:17" ht="29.25" customHeight="1" x14ac:dyDescent="0.25">
      <c r="A65" s="25" t="s">
        <v>37</v>
      </c>
      <c r="B65" s="65">
        <v>94408</v>
      </c>
      <c r="C65" s="67">
        <v>915.62</v>
      </c>
      <c r="D65" s="79">
        <f t="shared" si="0"/>
        <v>0.67029282576866767</v>
      </c>
    </row>
    <row r="66" spans="1:17" ht="30.75" customHeight="1" x14ac:dyDescent="0.25">
      <c r="A66" s="24" t="s">
        <v>38</v>
      </c>
      <c r="B66" s="65">
        <v>272094</v>
      </c>
      <c r="C66" s="66" t="s">
        <v>61</v>
      </c>
      <c r="D66" s="78">
        <v>0.28999999999999998</v>
      </c>
      <c r="E66" s="84"/>
      <c r="F66" s="77"/>
      <c r="G66" s="23"/>
      <c r="I66" s="23"/>
    </row>
    <row r="67" spans="1:17" ht="18" customHeight="1" x14ac:dyDescent="0.25">
      <c r="A67" s="22" t="s">
        <v>34</v>
      </c>
      <c r="B67" s="21">
        <v>13.17</v>
      </c>
      <c r="C67" s="20">
        <v>7.46</v>
      </c>
      <c r="F67" s="15"/>
      <c r="K67" s="14"/>
      <c r="M67" s="13"/>
      <c r="N67" s="13"/>
      <c r="O67" s="13"/>
      <c r="P67" s="13"/>
      <c r="Q67" s="13"/>
    </row>
    <row r="68" spans="1:17" ht="25.5" customHeight="1" x14ac:dyDescent="0.25">
      <c r="A68" s="90" t="s">
        <v>62</v>
      </c>
      <c r="B68" s="90"/>
      <c r="C68" s="72">
        <v>1366</v>
      </c>
      <c r="F68" s="15"/>
      <c r="K68" s="14"/>
      <c r="M68" s="13"/>
      <c r="N68" s="13"/>
      <c r="O68" s="13"/>
      <c r="P68" s="13"/>
      <c r="Q68" s="13"/>
    </row>
    <row r="71" spans="1:17" x14ac:dyDescent="0.25">
      <c r="E71" s="14"/>
      <c r="F71" s="15"/>
      <c r="K71" s="14"/>
    </row>
    <row r="72" spans="1:17" x14ac:dyDescent="0.25">
      <c r="E72" s="14"/>
      <c r="F72" s="15"/>
      <c r="K72" s="14"/>
    </row>
    <row r="73" spans="1:17" x14ac:dyDescent="0.25">
      <c r="E73" s="14"/>
      <c r="F73" s="15"/>
      <c r="K73" s="14"/>
    </row>
    <row r="95" spans="1:6" x14ac:dyDescent="0.25">
      <c r="A95" s="19" t="s">
        <v>35</v>
      </c>
      <c r="B95" s="18"/>
      <c r="C95"/>
      <c r="D95"/>
      <c r="E95"/>
      <c r="F95"/>
    </row>
    <row r="96" spans="1:6" ht="12" customHeight="1" x14ac:dyDescent="0.25">
      <c r="A96" s="19" t="s">
        <v>36</v>
      </c>
      <c r="B96" s="18"/>
      <c r="C96" s="18"/>
      <c r="D96" s="18"/>
      <c r="E96" s="18"/>
      <c r="F96" s="18"/>
    </row>
    <row r="97" spans="1:12" ht="5.25" customHeight="1" x14ac:dyDescent="0.25"/>
    <row r="98" spans="1:12" ht="15" customHeight="1" x14ac:dyDescent="0.25">
      <c r="A98" s="88" t="s">
        <v>54</v>
      </c>
      <c r="B98" s="88"/>
      <c r="C98" s="88"/>
      <c r="D98" s="88"/>
      <c r="E98" s="16"/>
      <c r="F98" s="16"/>
      <c r="G98" s="16"/>
      <c r="H98" s="16"/>
      <c r="I98" s="16"/>
      <c r="J98" s="16"/>
      <c r="K98" s="16"/>
      <c r="L98" s="16"/>
    </row>
    <row r="99" spans="1:12" ht="15" customHeight="1" x14ac:dyDescent="0.25">
      <c r="A99" s="88"/>
      <c r="B99" s="88"/>
      <c r="C99" s="88"/>
      <c r="D99" s="88"/>
      <c r="E99" s="17"/>
      <c r="F99" s="17"/>
      <c r="G99" s="17"/>
      <c r="H99" s="17"/>
      <c r="I99" s="17"/>
      <c r="J99" s="17"/>
      <c r="K99" s="17"/>
      <c r="L99" s="17"/>
    </row>
    <row r="100" spans="1:12" ht="6.75" customHeight="1" x14ac:dyDescent="0.25">
      <c r="A100" s="88"/>
      <c r="B100" s="88"/>
      <c r="C100" s="88"/>
      <c r="D100" s="88"/>
    </row>
    <row r="101" spans="1:12" ht="52.5" customHeight="1" x14ac:dyDescent="0.25">
      <c r="A101" s="88" t="s">
        <v>55</v>
      </c>
      <c r="B101" s="88"/>
      <c r="C101" s="88"/>
      <c r="D101" s="88"/>
    </row>
    <row r="102" spans="1:12" ht="47.25" customHeight="1" x14ac:dyDescent="0.25">
      <c r="A102" s="92" t="s">
        <v>58</v>
      </c>
      <c r="B102" s="92"/>
      <c r="C102" s="92"/>
      <c r="D102" s="92"/>
    </row>
    <row r="103" spans="1:12" x14ac:dyDescent="0.25">
      <c r="E103" s="14"/>
      <c r="F103" s="14"/>
      <c r="G103" s="15"/>
    </row>
    <row r="117" spans="1:11" ht="15" customHeight="1" x14ac:dyDescent="0.25">
      <c r="A117" s="88"/>
      <c r="B117" s="88"/>
      <c r="C117" s="88"/>
      <c r="D117" s="16"/>
      <c r="E117" s="81"/>
      <c r="F117" s="16"/>
      <c r="G117" s="16"/>
      <c r="H117" s="16"/>
      <c r="I117" s="16"/>
      <c r="J117" s="16"/>
      <c r="K117" s="16"/>
    </row>
    <row r="118" spans="1:11" x14ac:dyDescent="0.25">
      <c r="A118" s="88"/>
      <c r="B118" s="88"/>
      <c r="C118" s="88"/>
      <c r="E118" s="82"/>
    </row>
  </sheetData>
  <mergeCells count="7">
    <mergeCell ref="A117:C118"/>
    <mergeCell ref="A3:C3"/>
    <mergeCell ref="A68:B68"/>
    <mergeCell ref="A47:D47"/>
    <mergeCell ref="A102:D102"/>
    <mergeCell ref="A101:D101"/>
    <mergeCell ref="A98:D100"/>
  </mergeCells>
  <pageMargins left="0.59055118110236227" right="0" top="0.39370078740157483" bottom="0.39370078740157483" header="0.31496062992125984" footer="0.31496062992125984"/>
  <pageSetup paperSize="9" scale="92" orientation="portrait" r:id="rId1"/>
  <rowBreaks count="2" manualBreakCount="2">
    <brk id="24" max="3" man="1"/>
    <brk id="69"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5" customWidth="1"/>
    <col min="4" max="4" width="16" customWidth="1"/>
    <col min="5" max="5" width="15.28515625" customWidth="1"/>
  </cols>
  <sheetData>
    <row r="2" spans="2:29" ht="37.5" customHeight="1" x14ac:dyDescent="0.25">
      <c r="B2" s="93" t="s">
        <v>51</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December 2024 (paid in January 2025)</v>
      </c>
    </row>
    <row r="6" spans="2:29" ht="35.25" customHeight="1" x14ac:dyDescent="0.25">
      <c r="B6" s="5" t="s">
        <v>52</v>
      </c>
      <c r="C6" s="5" t="str">
        <f>'starosna mirovina BMU'!C6</f>
        <v>Number of beneficiaries</v>
      </c>
      <c r="D6" s="5" t="str">
        <f>'starosna mirovina BMU'!D6</f>
        <v>Average net pension amount</v>
      </c>
      <c r="E6" s="5" t="str">
        <f>'starosna mirovina BMU'!E6</f>
        <v>Net replacement rate for November 2024.</v>
      </c>
    </row>
    <row r="7" spans="2:29" x14ac:dyDescent="0.25">
      <c r="B7" s="6" t="s">
        <v>41</v>
      </c>
      <c r="C7" s="2">
        <v>40482</v>
      </c>
      <c r="D7" s="12">
        <v>321.42317103898023</v>
      </c>
      <c r="E7" s="3">
        <f t="shared" ref="E7:E30" si="0">D7/$D$33</f>
        <v>0.23530246781770148</v>
      </c>
    </row>
    <row r="8" spans="2:29" x14ac:dyDescent="0.25">
      <c r="B8" s="6" t="s">
        <v>1</v>
      </c>
      <c r="C8" s="2">
        <v>18603</v>
      </c>
      <c r="D8" s="12">
        <v>371.29</v>
      </c>
      <c r="E8" s="3">
        <f t="shared" si="0"/>
        <v>0.27180819912152271</v>
      </c>
    </row>
    <row r="9" spans="2:29" x14ac:dyDescent="0.25">
      <c r="B9" s="6" t="s">
        <v>2</v>
      </c>
      <c r="C9" s="2">
        <v>20405</v>
      </c>
      <c r="D9" s="12">
        <v>450.58</v>
      </c>
      <c r="E9" s="3">
        <f t="shared" si="0"/>
        <v>0.32985358711566615</v>
      </c>
    </row>
    <row r="10" spans="2:29" x14ac:dyDescent="0.25">
      <c r="B10" s="6">
        <v>30</v>
      </c>
      <c r="C10" s="2">
        <v>5001</v>
      </c>
      <c r="D10" s="12">
        <v>491.12</v>
      </c>
      <c r="E10" s="3">
        <f t="shared" si="0"/>
        <v>0.35953147877013175</v>
      </c>
    </row>
    <row r="11" spans="2:29" x14ac:dyDescent="0.25">
      <c r="B11" s="6">
        <v>31</v>
      </c>
      <c r="C11" s="2">
        <v>4530</v>
      </c>
      <c r="D11" s="12">
        <v>512.25</v>
      </c>
      <c r="E11" s="3">
        <f t="shared" si="0"/>
        <v>0.375</v>
      </c>
    </row>
    <row r="12" spans="2:29" x14ac:dyDescent="0.25">
      <c r="B12" s="6">
        <v>32</v>
      </c>
      <c r="C12" s="2">
        <v>4471</v>
      </c>
      <c r="D12" s="12">
        <v>516.73</v>
      </c>
      <c r="E12" s="3">
        <f t="shared" si="0"/>
        <v>0.37827964860907759</v>
      </c>
    </row>
    <row r="13" spans="2:29" x14ac:dyDescent="0.25">
      <c r="B13" s="6">
        <v>33</v>
      </c>
      <c r="C13" s="2">
        <v>4388</v>
      </c>
      <c r="D13" s="12">
        <v>537.09</v>
      </c>
      <c r="E13" s="3">
        <f t="shared" si="0"/>
        <v>0.39318448023426061</v>
      </c>
    </row>
    <row r="14" spans="2:29" x14ac:dyDescent="0.25">
      <c r="B14" s="6">
        <v>34</v>
      </c>
      <c r="C14" s="2">
        <v>3910</v>
      </c>
      <c r="D14" s="12">
        <v>556.04999999999995</v>
      </c>
      <c r="E14" s="3">
        <f t="shared" si="0"/>
        <v>0.40706442166910684</v>
      </c>
    </row>
    <row r="15" spans="2:29" x14ac:dyDescent="0.25">
      <c r="B15" s="6">
        <v>35</v>
      </c>
      <c r="C15" s="2">
        <v>12666</v>
      </c>
      <c r="D15" s="12">
        <v>538.96</v>
      </c>
      <c r="E15" s="3">
        <f t="shared" si="0"/>
        <v>0.39455344070278187</v>
      </c>
    </row>
    <row r="16" spans="2:29" x14ac:dyDescent="0.25">
      <c r="B16" s="6">
        <v>36</v>
      </c>
      <c r="C16" s="2">
        <v>5890</v>
      </c>
      <c r="D16" s="12">
        <v>584.47</v>
      </c>
      <c r="E16" s="3">
        <f t="shared" si="0"/>
        <v>0.42786969253294294</v>
      </c>
    </row>
    <row r="17" spans="2:5" x14ac:dyDescent="0.25">
      <c r="B17" s="6">
        <v>37</v>
      </c>
      <c r="C17" s="2">
        <v>4890</v>
      </c>
      <c r="D17" s="12">
        <v>612.69000000000005</v>
      </c>
      <c r="E17" s="3">
        <f t="shared" si="0"/>
        <v>0.44852855051244511</v>
      </c>
    </row>
    <row r="18" spans="2:5" x14ac:dyDescent="0.25">
      <c r="B18" s="6">
        <v>38</v>
      </c>
      <c r="C18" s="2">
        <v>4348</v>
      </c>
      <c r="D18" s="12">
        <v>644.03</v>
      </c>
      <c r="E18" s="3">
        <f t="shared" si="0"/>
        <v>0.47147144948755487</v>
      </c>
    </row>
    <row r="19" spans="2:5" x14ac:dyDescent="0.25">
      <c r="B19" s="6">
        <v>39</v>
      </c>
      <c r="C19" s="2">
        <v>3326</v>
      </c>
      <c r="D19" s="12">
        <v>665.14</v>
      </c>
      <c r="E19" s="3">
        <f t="shared" si="0"/>
        <v>0.48692532942898975</v>
      </c>
    </row>
    <row r="20" spans="2:5" x14ac:dyDescent="0.25">
      <c r="B20" s="6">
        <v>40</v>
      </c>
      <c r="C20" s="2">
        <v>14180</v>
      </c>
      <c r="D20" s="12">
        <v>656.04</v>
      </c>
      <c r="E20" s="3">
        <f t="shared" si="0"/>
        <v>0.48026354319180087</v>
      </c>
    </row>
    <row r="21" spans="2:5" x14ac:dyDescent="0.25">
      <c r="B21" s="6">
        <v>41</v>
      </c>
      <c r="C21" s="2">
        <v>3361</v>
      </c>
      <c r="D21" s="12">
        <v>692.71</v>
      </c>
      <c r="E21" s="3">
        <f t="shared" si="0"/>
        <v>0.50710834553440709</v>
      </c>
    </row>
    <row r="22" spans="2:5" x14ac:dyDescent="0.25">
      <c r="B22" s="6">
        <v>42</v>
      </c>
      <c r="C22" s="2">
        <v>2036</v>
      </c>
      <c r="D22" s="12">
        <v>723.25</v>
      </c>
      <c r="E22" s="3">
        <f t="shared" si="0"/>
        <v>0.52946559297218154</v>
      </c>
    </row>
    <row r="23" spans="2:5" x14ac:dyDescent="0.25">
      <c r="B23" s="6">
        <v>43</v>
      </c>
      <c r="C23" s="2">
        <v>1504</v>
      </c>
      <c r="D23" s="12">
        <v>756.38</v>
      </c>
      <c r="E23" s="3">
        <f t="shared" si="0"/>
        <v>0.55371888726207907</v>
      </c>
    </row>
    <row r="24" spans="2:5" x14ac:dyDescent="0.25">
      <c r="B24" s="6">
        <v>44</v>
      </c>
      <c r="C24" s="2">
        <v>1062</v>
      </c>
      <c r="D24" s="12">
        <v>789.42</v>
      </c>
      <c r="E24" s="3">
        <f t="shared" si="0"/>
        <v>0.5779062957540263</v>
      </c>
    </row>
    <row r="25" spans="2:5" x14ac:dyDescent="0.25">
      <c r="B25" s="6">
        <v>45</v>
      </c>
      <c r="C25" s="2">
        <v>805</v>
      </c>
      <c r="D25" s="12">
        <v>811.28</v>
      </c>
      <c r="E25" s="3">
        <f t="shared" si="0"/>
        <v>0.59390922401171298</v>
      </c>
    </row>
    <row r="26" spans="2:5" x14ac:dyDescent="0.25">
      <c r="B26" s="6" t="s">
        <v>42</v>
      </c>
      <c r="C26" s="2">
        <v>1665</v>
      </c>
      <c r="D26" s="12">
        <v>914.59</v>
      </c>
      <c r="E26" s="3">
        <f t="shared" si="0"/>
        <v>0.66953879941434846</v>
      </c>
    </row>
    <row r="27" spans="2:5" x14ac:dyDescent="0.25">
      <c r="B27" s="6" t="s">
        <v>39</v>
      </c>
      <c r="C27" s="7">
        <v>157523</v>
      </c>
      <c r="D27" s="80">
        <v>484.14</v>
      </c>
      <c r="E27" s="83">
        <f t="shared" si="0"/>
        <v>0.35442166910688139</v>
      </c>
    </row>
    <row r="28" spans="2:5" x14ac:dyDescent="0.25">
      <c r="B28" s="6" t="s">
        <v>5</v>
      </c>
      <c r="C28" s="2">
        <v>101790</v>
      </c>
      <c r="D28" s="12">
        <v>400.15</v>
      </c>
      <c r="E28" s="3">
        <f t="shared" si="0"/>
        <v>0.29293557833089312</v>
      </c>
    </row>
    <row r="29" spans="2:5" x14ac:dyDescent="0.25">
      <c r="B29" s="6" t="s">
        <v>6</v>
      </c>
      <c r="C29" s="2">
        <v>31120</v>
      </c>
      <c r="D29" s="12">
        <v>587.32000000000005</v>
      </c>
      <c r="E29" s="3">
        <f t="shared" si="0"/>
        <v>0.42995607613469988</v>
      </c>
    </row>
    <row r="30" spans="2:5" x14ac:dyDescent="0.25">
      <c r="B30" s="6" t="s">
        <v>44</v>
      </c>
      <c r="C30" s="2">
        <v>24613</v>
      </c>
      <c r="D30" s="12">
        <v>701.06</v>
      </c>
      <c r="E30" s="3">
        <f t="shared" si="0"/>
        <v>0.51322108345534401</v>
      </c>
    </row>
    <row r="31" spans="2:5" x14ac:dyDescent="0.25">
      <c r="B31" s="87" t="str">
        <f>'starosna mirovina BMU'!B31</f>
        <v xml:space="preserve">Number of beneficiaries not including Active Military Personnel (DVO), Police Officers (PO) and Authorised Officials (OSO).   </v>
      </c>
    </row>
    <row r="33" spans="2:4" ht="45.75" customHeight="1" x14ac:dyDescent="0.25">
      <c r="B33" s="94" t="str">
        <f>'starosna mirovina BMU'!B33:C33</f>
        <v>Prosječna mjesečna isplaćena netoplaća Republike Hrvatske za studeni 2024. u eurima (EUR) (izvor: DZS)</v>
      </c>
      <c r="C33" s="94"/>
      <c r="D33" s="48">
        <f>'starosna mirovina BMU'!D33</f>
        <v>1366</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{EB328C51-FA36-4FAD-86BD-A03FECF86510}</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B328C51-FA36-4FAD-86BD-A03FECF86510}">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22.42578125" customWidth="1"/>
    <col min="4" max="5" width="16.7109375" customWidth="1"/>
  </cols>
  <sheetData>
    <row r="2" spans="2:29" ht="33.75" customHeight="1" x14ac:dyDescent="0.25">
      <c r="B2" s="93" t="s">
        <v>13</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'PSM BMU'!B5</f>
        <v>For December 2024 (paid in January 2025)</v>
      </c>
    </row>
    <row r="6" spans="2:29" ht="24" x14ac:dyDescent="0.25">
      <c r="B6" s="5" t="s">
        <v>10</v>
      </c>
      <c r="C6" s="5" t="s">
        <v>0</v>
      </c>
      <c r="D6" s="5" t="s">
        <v>8</v>
      </c>
      <c r="E6" s="5" t="str">
        <f>'starosna mirovina BMU'!E6</f>
        <v>Net replacement rate for November 2024.</v>
      </c>
    </row>
    <row r="7" spans="2:29" x14ac:dyDescent="0.25">
      <c r="B7" s="6" t="s">
        <v>9</v>
      </c>
      <c r="C7" s="2">
        <v>158298</v>
      </c>
      <c r="D7" s="12">
        <v>294.10700451048024</v>
      </c>
      <c r="E7" s="3">
        <f t="shared" ref="E7:E30" si="0">D7/$D$33</f>
        <v>0.21530527416579812</v>
      </c>
    </row>
    <row r="8" spans="2:29" x14ac:dyDescent="0.25">
      <c r="B8" s="6" t="s">
        <v>1</v>
      </c>
      <c r="C8" s="2">
        <v>99329</v>
      </c>
      <c r="D8" s="2">
        <v>359.33</v>
      </c>
      <c r="E8" s="3">
        <f t="shared" si="0"/>
        <v>0.26305270863836017</v>
      </c>
      <c r="I8" s="1"/>
    </row>
    <row r="9" spans="2:29" x14ac:dyDescent="0.25">
      <c r="B9" s="6" t="s">
        <v>2</v>
      </c>
      <c r="C9" s="2">
        <v>105176</v>
      </c>
      <c r="D9" s="2">
        <v>440.97</v>
      </c>
      <c r="E9" s="3">
        <f t="shared" si="0"/>
        <v>0.32281844802342607</v>
      </c>
    </row>
    <row r="10" spans="2:29" x14ac:dyDescent="0.25">
      <c r="B10" s="6">
        <v>30</v>
      </c>
      <c r="C10" s="2">
        <v>50801</v>
      </c>
      <c r="D10" s="2">
        <v>486.06</v>
      </c>
      <c r="E10" s="3">
        <f t="shared" si="0"/>
        <v>0.35582723279648609</v>
      </c>
    </row>
    <row r="11" spans="2:29" x14ac:dyDescent="0.25">
      <c r="B11" s="6">
        <v>31</v>
      </c>
      <c r="C11" s="2">
        <v>33286</v>
      </c>
      <c r="D11" s="2">
        <v>496.26</v>
      </c>
      <c r="E11" s="3">
        <f t="shared" si="0"/>
        <v>0.36329428989751095</v>
      </c>
    </row>
    <row r="12" spans="2:29" x14ac:dyDescent="0.25">
      <c r="B12" s="6">
        <v>32</v>
      </c>
      <c r="C12" s="2">
        <v>32567</v>
      </c>
      <c r="D12" s="2">
        <v>502.48</v>
      </c>
      <c r="E12" s="3">
        <f t="shared" si="0"/>
        <v>0.36784773060029285</v>
      </c>
    </row>
    <row r="13" spans="2:29" x14ac:dyDescent="0.25">
      <c r="B13" s="6">
        <v>33</v>
      </c>
      <c r="C13" s="2">
        <v>29216</v>
      </c>
      <c r="D13" s="2">
        <v>520.65</v>
      </c>
      <c r="E13" s="3">
        <f t="shared" si="0"/>
        <v>0.38114934114202048</v>
      </c>
    </row>
    <row r="14" spans="2:29" x14ac:dyDescent="0.25">
      <c r="B14" s="6">
        <v>34</v>
      </c>
      <c r="C14" s="2">
        <v>23746</v>
      </c>
      <c r="D14" s="2">
        <v>540.47</v>
      </c>
      <c r="E14" s="3">
        <f t="shared" si="0"/>
        <v>0.39565885797950223</v>
      </c>
    </row>
    <row r="15" spans="2:29" x14ac:dyDescent="0.25">
      <c r="B15" s="6">
        <v>35</v>
      </c>
      <c r="C15" s="2">
        <v>89559</v>
      </c>
      <c r="D15" s="2">
        <v>573.67999999999995</v>
      </c>
      <c r="E15" s="3">
        <f t="shared" si="0"/>
        <v>0.41997071742313319</v>
      </c>
    </row>
    <row r="16" spans="2:29" x14ac:dyDescent="0.25">
      <c r="B16" s="6">
        <v>36</v>
      </c>
      <c r="C16" s="2">
        <v>40885</v>
      </c>
      <c r="D16" s="2">
        <v>580.12</v>
      </c>
      <c r="E16" s="3">
        <f t="shared" si="0"/>
        <v>0.42468521229868228</v>
      </c>
    </row>
    <row r="17" spans="2:5" x14ac:dyDescent="0.25">
      <c r="B17" s="6">
        <v>37</v>
      </c>
      <c r="C17" s="2">
        <v>36836</v>
      </c>
      <c r="D17" s="2">
        <v>601.11</v>
      </c>
      <c r="E17" s="3">
        <f t="shared" si="0"/>
        <v>0.44005124450951683</v>
      </c>
    </row>
    <row r="18" spans="2:5" x14ac:dyDescent="0.25">
      <c r="B18" s="6">
        <v>38</v>
      </c>
      <c r="C18" s="2">
        <v>34031</v>
      </c>
      <c r="D18" s="2">
        <v>628.59</v>
      </c>
      <c r="E18" s="3">
        <f t="shared" si="0"/>
        <v>0.46016837481698392</v>
      </c>
    </row>
    <row r="19" spans="2:5" x14ac:dyDescent="0.25">
      <c r="B19" s="6">
        <v>39</v>
      </c>
      <c r="C19" s="2">
        <v>29085</v>
      </c>
      <c r="D19" s="2">
        <v>666.07</v>
      </c>
      <c r="E19" s="3">
        <f t="shared" si="0"/>
        <v>0.48760614934114205</v>
      </c>
    </row>
    <row r="20" spans="2:5" x14ac:dyDescent="0.25">
      <c r="B20" s="6">
        <v>40</v>
      </c>
      <c r="C20" s="2">
        <v>53688</v>
      </c>
      <c r="D20" s="2">
        <v>688.18</v>
      </c>
      <c r="E20" s="3">
        <f t="shared" si="0"/>
        <v>0.50379209370424594</v>
      </c>
    </row>
    <row r="21" spans="2:5" x14ac:dyDescent="0.25">
      <c r="B21" s="6">
        <v>41</v>
      </c>
      <c r="C21" s="2">
        <v>45440</v>
      </c>
      <c r="D21" s="2">
        <v>673.14</v>
      </c>
      <c r="E21" s="3">
        <f t="shared" si="0"/>
        <v>0.49278184480234261</v>
      </c>
    </row>
    <row r="22" spans="2:5" x14ac:dyDescent="0.25">
      <c r="B22" s="6">
        <v>42</v>
      </c>
      <c r="C22" s="2">
        <v>24706</v>
      </c>
      <c r="D22" s="2">
        <v>713.6</v>
      </c>
      <c r="E22" s="3">
        <f t="shared" si="0"/>
        <v>0.52240117130307473</v>
      </c>
    </row>
    <row r="23" spans="2:5" x14ac:dyDescent="0.25">
      <c r="B23" s="6">
        <v>43</v>
      </c>
      <c r="C23" s="2">
        <v>17799</v>
      </c>
      <c r="D23" s="2">
        <v>745.61</v>
      </c>
      <c r="E23" s="3">
        <f t="shared" si="0"/>
        <v>0.54583455344070275</v>
      </c>
    </row>
    <row r="24" spans="2:5" x14ac:dyDescent="0.25">
      <c r="B24" s="6">
        <v>44</v>
      </c>
      <c r="C24" s="2">
        <v>13120</v>
      </c>
      <c r="D24" s="2">
        <v>778.54</v>
      </c>
      <c r="E24" s="3">
        <f t="shared" si="0"/>
        <v>0.56994143484626647</v>
      </c>
    </row>
    <row r="25" spans="2:5" x14ac:dyDescent="0.25">
      <c r="B25" s="6">
        <v>45</v>
      </c>
      <c r="C25" s="2">
        <v>10620</v>
      </c>
      <c r="D25" s="2">
        <v>799.83</v>
      </c>
      <c r="E25" s="3">
        <f t="shared" si="0"/>
        <v>0.58552708638360174</v>
      </c>
    </row>
    <row r="26" spans="2:5" x14ac:dyDescent="0.25">
      <c r="B26" s="6" t="s">
        <v>3</v>
      </c>
      <c r="C26" s="2">
        <v>17296</v>
      </c>
      <c r="D26" s="2">
        <v>889.32</v>
      </c>
      <c r="E26" s="3">
        <f t="shared" si="0"/>
        <v>0.65103953147877014</v>
      </c>
    </row>
    <row r="27" spans="2:5" x14ac:dyDescent="0.25">
      <c r="B27" s="6" t="s">
        <v>4</v>
      </c>
      <c r="C27" s="7">
        <v>945484</v>
      </c>
      <c r="D27" s="7">
        <v>512.73</v>
      </c>
      <c r="E27" s="4">
        <f t="shared" si="0"/>
        <v>0.37535139092240116</v>
      </c>
    </row>
    <row r="28" spans="2:5" x14ac:dyDescent="0.25">
      <c r="B28" s="6" t="s">
        <v>5</v>
      </c>
      <c r="C28" s="2">
        <v>532419</v>
      </c>
      <c r="D28" s="2">
        <v>402.41</v>
      </c>
      <c r="E28" s="3">
        <f t="shared" si="0"/>
        <v>0.29459004392386534</v>
      </c>
    </row>
    <row r="29" spans="2:5" x14ac:dyDescent="0.25">
      <c r="B29" s="6" t="s">
        <v>6</v>
      </c>
      <c r="C29" s="2">
        <v>230396</v>
      </c>
      <c r="D29" s="2">
        <v>598.98</v>
      </c>
      <c r="E29" s="3">
        <f t="shared" si="0"/>
        <v>0.43849194729136165</v>
      </c>
    </row>
    <row r="30" spans="2:5" x14ac:dyDescent="0.25">
      <c r="B30" s="6" t="s">
        <v>7</v>
      </c>
      <c r="C30" s="2">
        <v>182669</v>
      </c>
      <c r="D30" s="2">
        <v>725.5</v>
      </c>
      <c r="E30" s="3">
        <f t="shared" si="0"/>
        <v>0.53111273792093705</v>
      </c>
    </row>
    <row r="33" spans="2:4" ht="49.5" customHeight="1" x14ac:dyDescent="0.25">
      <c r="B33" s="94" t="str">
        <f>'starosna mirovina BMU'!B33:C33</f>
        <v>Prosječna mjesečna isplaćena netoplaća Republike Hrvatske za studeni 2024. u eurima (EUR) (izvor: DZS)</v>
      </c>
      <c r="C33" s="94"/>
      <c r="D33" s="48">
        <f>'starosna mirovina BMU'!D33</f>
        <v>1366</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{61C3327C-20F8-4684-8DFA-75E348A1332F}</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61C3327C-20F8-4684-8DFA-75E348A1332F}">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zoomScaleNormal="100" workbookViewId="0"/>
  </sheetViews>
  <sheetFormatPr defaultRowHeight="15" x14ac:dyDescent="0.25"/>
  <cols>
    <col min="2" max="2" width="15.140625" customWidth="1"/>
    <col min="3" max="3" width="15.42578125" customWidth="1"/>
    <col min="4" max="4" width="15.85546875" customWidth="1"/>
    <col min="5" max="5" width="15.7109375" customWidth="1"/>
  </cols>
  <sheetData>
    <row r="2" spans="2:29" ht="36" customHeight="1" x14ac:dyDescent="0.25">
      <c r="B2" s="93" t="s">
        <v>45</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
        <v>63</v>
      </c>
    </row>
    <row r="6" spans="2:29" ht="34.5" customHeight="1" x14ac:dyDescent="0.25">
      <c r="B6" s="5" t="s">
        <v>52</v>
      </c>
      <c r="C6" s="5" t="s">
        <v>19</v>
      </c>
      <c r="D6" s="5" t="s">
        <v>53</v>
      </c>
      <c r="E6" s="5" t="s">
        <v>60</v>
      </c>
    </row>
    <row r="7" spans="2:29" x14ac:dyDescent="0.25">
      <c r="B7" s="6" t="s">
        <v>41</v>
      </c>
      <c r="C7" s="2">
        <v>58915</v>
      </c>
      <c r="D7" s="12">
        <v>295.52</v>
      </c>
      <c r="E7" s="3">
        <f t="shared" ref="E7:E30" si="0">D7/$D$33</f>
        <v>0.21633967789165445</v>
      </c>
    </row>
    <row r="8" spans="2:29" x14ac:dyDescent="0.25">
      <c r="B8" s="6" t="s">
        <v>1</v>
      </c>
      <c r="C8" s="2">
        <v>46759</v>
      </c>
      <c r="D8" s="12">
        <v>375.34</v>
      </c>
      <c r="E8" s="3">
        <f t="shared" si="0"/>
        <v>0.27477306002928253</v>
      </c>
    </row>
    <row r="9" spans="2:29" x14ac:dyDescent="0.25">
      <c r="B9" s="6" t="s">
        <v>2</v>
      </c>
      <c r="C9" s="2">
        <v>49634</v>
      </c>
      <c r="D9" s="12">
        <v>484.12</v>
      </c>
      <c r="E9" s="3">
        <f t="shared" si="0"/>
        <v>0.35440702781844802</v>
      </c>
    </row>
    <row r="10" spans="2:29" x14ac:dyDescent="0.25">
      <c r="B10" s="6">
        <v>30</v>
      </c>
      <c r="C10" s="2">
        <v>20466</v>
      </c>
      <c r="D10" s="12">
        <v>604.24</v>
      </c>
      <c r="E10" s="3">
        <f t="shared" si="0"/>
        <v>0.44234260614934112</v>
      </c>
    </row>
    <row r="11" spans="2:29" x14ac:dyDescent="0.25">
      <c r="B11" s="6">
        <v>31</v>
      </c>
      <c r="C11" s="2">
        <v>12844</v>
      </c>
      <c r="D11" s="12">
        <v>624.99</v>
      </c>
      <c r="E11" s="3">
        <f t="shared" si="0"/>
        <v>0.45753294289897511</v>
      </c>
    </row>
    <row r="12" spans="2:29" x14ac:dyDescent="0.25">
      <c r="B12" s="6">
        <v>32</v>
      </c>
      <c r="C12" s="2">
        <v>12062</v>
      </c>
      <c r="D12" s="12">
        <v>635.38</v>
      </c>
      <c r="E12" s="3">
        <f t="shared" si="0"/>
        <v>0.46513909224011712</v>
      </c>
    </row>
    <row r="13" spans="2:29" x14ac:dyDescent="0.25">
      <c r="B13" s="6">
        <v>33</v>
      </c>
      <c r="C13" s="2">
        <v>10607</v>
      </c>
      <c r="D13" s="12">
        <v>659.21</v>
      </c>
      <c r="E13" s="3">
        <f t="shared" si="0"/>
        <v>0.48258418740849196</v>
      </c>
    </row>
    <row r="14" spans="2:29" x14ac:dyDescent="0.25">
      <c r="B14" s="6">
        <v>34</v>
      </c>
      <c r="C14" s="2">
        <v>8444</v>
      </c>
      <c r="D14" s="12">
        <v>699.69</v>
      </c>
      <c r="E14" s="3">
        <f t="shared" si="0"/>
        <v>0.51221815519765745</v>
      </c>
    </row>
    <row r="15" spans="2:29" x14ac:dyDescent="0.25">
      <c r="B15" s="6">
        <v>35</v>
      </c>
      <c r="C15" s="2">
        <v>42351</v>
      </c>
      <c r="D15" s="12">
        <v>713.32</v>
      </c>
      <c r="E15" s="3">
        <f t="shared" si="0"/>
        <v>0.52219619326500732</v>
      </c>
    </row>
    <row r="16" spans="2:29" x14ac:dyDescent="0.25">
      <c r="B16" s="6">
        <v>36</v>
      </c>
      <c r="C16" s="2">
        <v>14204</v>
      </c>
      <c r="D16" s="12">
        <v>756.67</v>
      </c>
      <c r="E16" s="3">
        <f t="shared" si="0"/>
        <v>0.55393118594436308</v>
      </c>
    </row>
    <row r="17" spans="2:5" x14ac:dyDescent="0.25">
      <c r="B17" s="6">
        <v>37</v>
      </c>
      <c r="C17" s="2">
        <v>12597</v>
      </c>
      <c r="D17" s="12">
        <v>797.4</v>
      </c>
      <c r="E17" s="3">
        <f t="shared" si="0"/>
        <v>0.58374816983894584</v>
      </c>
    </row>
    <row r="18" spans="2:5" x14ac:dyDescent="0.25">
      <c r="B18" s="6">
        <v>38</v>
      </c>
      <c r="C18" s="2">
        <v>12317</v>
      </c>
      <c r="D18" s="12">
        <v>841.27</v>
      </c>
      <c r="E18" s="3">
        <f t="shared" si="0"/>
        <v>0.61586383601756955</v>
      </c>
    </row>
    <row r="19" spans="2:5" x14ac:dyDescent="0.25">
      <c r="B19" s="6">
        <v>39</v>
      </c>
      <c r="C19" s="2">
        <v>11950</v>
      </c>
      <c r="D19" s="12">
        <v>884.95</v>
      </c>
      <c r="E19" s="3">
        <f t="shared" si="0"/>
        <v>0.64784040995607617</v>
      </c>
    </row>
    <row r="20" spans="2:5" x14ac:dyDescent="0.25">
      <c r="B20" s="6">
        <v>40</v>
      </c>
      <c r="C20" s="2">
        <v>26906</v>
      </c>
      <c r="D20" s="12">
        <v>872.89</v>
      </c>
      <c r="E20" s="3">
        <f t="shared" si="0"/>
        <v>0.63901171303074666</v>
      </c>
    </row>
    <row r="21" spans="2:5" x14ac:dyDescent="0.25">
      <c r="B21" s="6">
        <v>41</v>
      </c>
      <c r="C21" s="2">
        <v>14128</v>
      </c>
      <c r="D21" s="12">
        <v>893.64</v>
      </c>
      <c r="E21" s="3">
        <f t="shared" si="0"/>
        <v>0.65420204978038066</v>
      </c>
    </row>
    <row r="22" spans="2:5" x14ac:dyDescent="0.25">
      <c r="B22" s="6">
        <v>42</v>
      </c>
      <c r="C22" s="2">
        <v>10929</v>
      </c>
      <c r="D22" s="12">
        <v>900.26</v>
      </c>
      <c r="E22" s="3">
        <f t="shared" si="0"/>
        <v>0.65904831625183014</v>
      </c>
    </row>
    <row r="23" spans="2:5" x14ac:dyDescent="0.25">
      <c r="B23" s="6">
        <v>43</v>
      </c>
      <c r="C23" s="2">
        <v>10043</v>
      </c>
      <c r="D23" s="12">
        <v>899.35</v>
      </c>
      <c r="E23" s="3">
        <f t="shared" si="0"/>
        <v>0.65838213762811126</v>
      </c>
    </row>
    <row r="24" spans="2:5" x14ac:dyDescent="0.25">
      <c r="B24" s="6">
        <v>44</v>
      </c>
      <c r="C24" s="2">
        <v>8720</v>
      </c>
      <c r="D24" s="12">
        <v>917.59</v>
      </c>
      <c r="E24" s="3">
        <f t="shared" si="0"/>
        <v>0.67173499267935577</v>
      </c>
    </row>
    <row r="25" spans="2:5" x14ac:dyDescent="0.25">
      <c r="B25" s="6">
        <v>45</v>
      </c>
      <c r="C25" s="2">
        <v>8258</v>
      </c>
      <c r="D25" s="12">
        <v>924.66</v>
      </c>
      <c r="E25" s="3">
        <f t="shared" si="0"/>
        <v>0.67691068814055633</v>
      </c>
    </row>
    <row r="26" spans="2:5" x14ac:dyDescent="0.25">
      <c r="B26" s="6" t="s">
        <v>42</v>
      </c>
      <c r="C26" s="2">
        <v>15424</v>
      </c>
      <c r="D26" s="12">
        <v>1025.8</v>
      </c>
      <c r="E26" s="3">
        <f t="shared" si="0"/>
        <v>0.75095168374816978</v>
      </c>
    </row>
    <row r="27" spans="2:5" x14ac:dyDescent="0.25">
      <c r="B27" s="6" t="s">
        <v>39</v>
      </c>
      <c r="C27" s="7">
        <v>407558</v>
      </c>
      <c r="D27" s="80">
        <v>633.85</v>
      </c>
      <c r="E27" s="83">
        <f t="shared" si="0"/>
        <v>0.46401903367496339</v>
      </c>
    </row>
    <row r="28" spans="2:5" x14ac:dyDescent="0.25">
      <c r="B28" s="6" t="s">
        <v>5</v>
      </c>
      <c r="C28" s="2">
        <v>219731</v>
      </c>
      <c r="D28" s="12">
        <v>454.87</v>
      </c>
      <c r="E28" s="3">
        <f t="shared" si="0"/>
        <v>0.33299414348462664</v>
      </c>
    </row>
    <row r="29" spans="2:5" x14ac:dyDescent="0.25">
      <c r="B29" s="6" t="s">
        <v>6</v>
      </c>
      <c r="C29" s="2">
        <v>93419</v>
      </c>
      <c r="D29" s="12">
        <v>770.07</v>
      </c>
      <c r="E29" s="3">
        <f t="shared" si="0"/>
        <v>0.56374084919472922</v>
      </c>
    </row>
    <row r="30" spans="2:5" x14ac:dyDescent="0.25">
      <c r="B30" s="6" t="s">
        <v>44</v>
      </c>
      <c r="C30" s="2">
        <v>94408</v>
      </c>
      <c r="D30" s="12">
        <v>915.62</v>
      </c>
      <c r="E30" s="3">
        <f t="shared" si="0"/>
        <v>0.67029282576866767</v>
      </c>
    </row>
    <row r="31" spans="2:5" x14ac:dyDescent="0.25">
      <c r="B31" s="87" t="s">
        <v>57</v>
      </c>
    </row>
    <row r="32" spans="2:5" x14ac:dyDescent="0.25">
      <c r="B32" s="85"/>
    </row>
    <row r="33" spans="2:4" ht="40.5" customHeight="1" x14ac:dyDescent="0.25">
      <c r="B33" s="94" t="s">
        <v>64</v>
      </c>
      <c r="C33" s="94"/>
      <c r="D33" s="51">
        <v>1366</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{F7714449-60C9-47BE-8A1E-03D3274A4FEC}</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F7714449-60C9-47BE-8A1E-03D3274A4FEC}">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6"/>
  <sheetViews>
    <sheetView workbookViewId="0"/>
  </sheetViews>
  <sheetFormatPr defaultRowHeight="15" x14ac:dyDescent="0.25"/>
  <cols>
    <col min="2" max="2" width="15.140625" customWidth="1"/>
    <col min="3" max="3" width="15.42578125" customWidth="1"/>
    <col min="4" max="5" width="15.28515625" customWidth="1"/>
  </cols>
  <sheetData>
    <row r="2" spans="2:29" ht="68.25" customHeight="1" x14ac:dyDescent="0.25">
      <c r="B2" s="93" t="s">
        <v>46</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December 2024 (paid in January 2025)</v>
      </c>
    </row>
    <row r="6" spans="2:29" ht="33" customHeight="1" x14ac:dyDescent="0.25">
      <c r="B6" s="5" t="s">
        <v>52</v>
      </c>
      <c r="C6" s="5" t="str">
        <f>'starosna mirovina BMU'!C6</f>
        <v>Number of beneficiaries</v>
      </c>
      <c r="D6" s="5" t="str">
        <f>'starosna mirovina BMU'!D6</f>
        <v>Average net pension amount</v>
      </c>
      <c r="E6" s="5" t="str">
        <f>'starosna mirovina BMU'!E6</f>
        <v>Net replacement rate for November 2024.</v>
      </c>
    </row>
    <row r="7" spans="2:29" x14ac:dyDescent="0.25">
      <c r="B7" s="6" t="s">
        <v>40</v>
      </c>
      <c r="C7" s="2">
        <v>26152</v>
      </c>
      <c r="D7" s="12">
        <v>685.01</v>
      </c>
      <c r="E7" s="3">
        <f t="shared" ref="E7:E13" si="0">D7/$D$16</f>
        <v>0.50147144948755484</v>
      </c>
    </row>
    <row r="8" spans="2:29" x14ac:dyDescent="0.25">
      <c r="B8" s="6">
        <v>42</v>
      </c>
      <c r="C8" s="2">
        <v>11144</v>
      </c>
      <c r="D8" s="12">
        <v>713.5</v>
      </c>
      <c r="E8" s="3">
        <f t="shared" si="0"/>
        <v>0.52232796486090771</v>
      </c>
    </row>
    <row r="9" spans="2:29" x14ac:dyDescent="0.25">
      <c r="B9" s="6">
        <v>43</v>
      </c>
      <c r="C9" s="2">
        <v>6286</v>
      </c>
      <c r="D9" s="12">
        <v>746.18</v>
      </c>
      <c r="E9" s="3">
        <f t="shared" si="0"/>
        <v>0.54625183016105416</v>
      </c>
    </row>
    <row r="10" spans="2:29" x14ac:dyDescent="0.25">
      <c r="B10" s="6">
        <v>44</v>
      </c>
      <c r="C10" s="2">
        <v>3716</v>
      </c>
      <c r="D10" s="12">
        <v>777.91</v>
      </c>
      <c r="E10" s="3">
        <f t="shared" si="0"/>
        <v>0.56948023426061489</v>
      </c>
    </row>
    <row r="11" spans="2:29" x14ac:dyDescent="0.25">
      <c r="B11" s="6">
        <v>45</v>
      </c>
      <c r="C11" s="2">
        <v>2180</v>
      </c>
      <c r="D11" s="12">
        <v>802.03</v>
      </c>
      <c r="E11" s="3">
        <f t="shared" si="0"/>
        <v>0.58713762811127379</v>
      </c>
    </row>
    <row r="12" spans="2:29" x14ac:dyDescent="0.25">
      <c r="B12" s="6" t="s">
        <v>42</v>
      </c>
      <c r="C12" s="2">
        <v>1970</v>
      </c>
      <c r="D12" s="12">
        <v>820.13</v>
      </c>
      <c r="E12" s="3">
        <f t="shared" si="0"/>
        <v>0.60038799414348465</v>
      </c>
    </row>
    <row r="13" spans="2:29" x14ac:dyDescent="0.25">
      <c r="B13" s="6" t="s">
        <v>39</v>
      </c>
      <c r="C13" s="47">
        <v>51448</v>
      </c>
      <c r="D13" s="86">
        <v>715.5</v>
      </c>
      <c r="E13" s="83">
        <f t="shared" si="0"/>
        <v>0.52379209370424595</v>
      </c>
    </row>
    <row r="14" spans="2:29" x14ac:dyDescent="0.25">
      <c r="B14" s="87" t="str">
        <f>'starosna mirovina BMU'!B31</f>
        <v xml:space="preserve">Number of beneficiaries not including Active Military Personnel (DVO), Police Officers (PO) and Authorised Officials (OSO).   </v>
      </c>
    </row>
    <row r="16" spans="2:29" ht="44.25" customHeight="1" x14ac:dyDescent="0.25">
      <c r="B16" s="94" t="str">
        <f>'starosna mirovina BMU'!B33:C33</f>
        <v>Prosječna mjesečna isplaćena netoplaća Republike Hrvatske za studeni 2024. u eurima (EUR) (izvor: DZS)</v>
      </c>
      <c r="C16" s="94"/>
      <c r="D16" s="48">
        <f>'starosna mirovina BMU'!D33</f>
        <v>1366</v>
      </c>
    </row>
  </sheetData>
  <mergeCells count="2">
    <mergeCell ref="B2:E2"/>
    <mergeCell ref="B16:C16"/>
  </mergeCells>
  <conditionalFormatting sqref="E7:E13">
    <cfRule type="dataBar" priority="2">
      <dataBar>
        <cfvo type="min"/>
        <cfvo type="max"/>
        <color rgb="FF63C384"/>
      </dataBar>
      <extLst>
        <ext xmlns:x14="http://schemas.microsoft.com/office/spreadsheetml/2009/9/main" uri="{B025F937-C7B1-47D3-B67F-A62EFF666E3E}">
          <x14:id>{52E7E933-229F-4E7B-B9DF-D0F23A3615E3}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2E7E933-229F-4E7B-B9DF-D0F23A3615E3}">
            <x14:dataBar minLength="0" maxLength="100" border="1" negativeBarBorderColorSameAsPositive="0">
              <x14:cfvo type="autoMin"/>
              <x14:cfvo type="autoMax"/>
              <x14:borderColor rgb="FF63C384"/>
              <x14:negativeFillColor rgb="FFFF0000"/>
              <x14:negativeBorderColor rgb="FFFF0000"/>
              <x14:axisColor rgb="FF000000"/>
            </x14:dataBar>
          </x14:cfRule>
          <xm:sqref>E7:E13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zoomScaleNormal="100" workbookViewId="0"/>
  </sheetViews>
  <sheetFormatPr defaultRowHeight="15" x14ac:dyDescent="0.25"/>
  <cols>
    <col min="2" max="2" width="15.140625" customWidth="1"/>
    <col min="3" max="4" width="16.140625" customWidth="1"/>
    <col min="5" max="5" width="15.28515625" customWidth="1"/>
  </cols>
  <sheetData>
    <row r="2" spans="2:29" ht="59.25" customHeight="1" x14ac:dyDescent="0.25">
      <c r="B2" s="95" t="s">
        <v>47</v>
      </c>
      <c r="C2" s="95"/>
      <c r="D2" s="95"/>
      <c r="E2" s="95"/>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December 2024 (paid in January 2025)</v>
      </c>
    </row>
    <row r="6" spans="2:29" ht="40.5" customHeight="1" x14ac:dyDescent="0.25">
      <c r="B6" s="5" t="s">
        <v>52</v>
      </c>
      <c r="C6" s="5" t="str">
        <f>'starosna mirovina BMU'!C6</f>
        <v>Number of beneficiaries</v>
      </c>
      <c r="D6" s="5" t="str">
        <f>'starosna mirovina BMU'!D6</f>
        <v>Average net pension amount</v>
      </c>
      <c r="E6" s="5" t="str">
        <f>'starosna mirovina BMU'!E6</f>
        <v>Net replacement rate for November 2024.</v>
      </c>
    </row>
    <row r="7" spans="2:29" x14ac:dyDescent="0.25">
      <c r="B7" s="6" t="s">
        <v>41</v>
      </c>
      <c r="C7" s="2">
        <v>17813</v>
      </c>
      <c r="D7" s="12">
        <v>374.19248582495931</v>
      </c>
      <c r="E7" s="3">
        <f t="shared" ref="E7:E30" si="0">D7/$D$33</f>
        <v>0.27393300572837431</v>
      </c>
    </row>
    <row r="8" spans="2:29" x14ac:dyDescent="0.25">
      <c r="B8" s="6" t="s">
        <v>1</v>
      </c>
      <c r="C8" s="2">
        <v>15013</v>
      </c>
      <c r="D8" s="12">
        <v>511.93</v>
      </c>
      <c r="E8" s="3">
        <f t="shared" si="0"/>
        <v>0.37476573938506591</v>
      </c>
      <c r="I8" s="1"/>
    </row>
    <row r="9" spans="2:29" x14ac:dyDescent="0.25">
      <c r="B9" s="6" t="s">
        <v>2</v>
      </c>
      <c r="C9" s="2">
        <v>16546</v>
      </c>
      <c r="D9" s="12">
        <v>602.54999999999995</v>
      </c>
      <c r="E9" s="3">
        <f t="shared" si="0"/>
        <v>0.44110541727672031</v>
      </c>
    </row>
    <row r="10" spans="2:29" x14ac:dyDescent="0.25">
      <c r="B10" s="6">
        <v>30</v>
      </c>
      <c r="C10" s="2">
        <v>3079</v>
      </c>
      <c r="D10" s="12">
        <v>643.02</v>
      </c>
      <c r="E10" s="3">
        <f t="shared" si="0"/>
        <v>0.47073206442166909</v>
      </c>
    </row>
    <row r="11" spans="2:29" x14ac:dyDescent="0.25">
      <c r="B11" s="6">
        <v>31</v>
      </c>
      <c r="C11" s="2">
        <v>2537</v>
      </c>
      <c r="D11" s="12">
        <v>650.41999999999996</v>
      </c>
      <c r="E11" s="3">
        <f t="shared" si="0"/>
        <v>0.47614934114202045</v>
      </c>
    </row>
    <row r="12" spans="2:29" x14ac:dyDescent="0.25">
      <c r="B12" s="6">
        <v>32</v>
      </c>
      <c r="C12" s="2">
        <v>2234</v>
      </c>
      <c r="D12" s="12">
        <v>659.11</v>
      </c>
      <c r="E12" s="3">
        <f t="shared" si="0"/>
        <v>0.48251098096632505</v>
      </c>
    </row>
    <row r="13" spans="2:29" x14ac:dyDescent="0.25">
      <c r="B13" s="6">
        <v>33</v>
      </c>
      <c r="C13" s="2">
        <v>1867</v>
      </c>
      <c r="D13" s="12">
        <v>678.11</v>
      </c>
      <c r="E13" s="3">
        <f t="shared" si="0"/>
        <v>0.49642020497803807</v>
      </c>
    </row>
    <row r="14" spans="2:29" x14ac:dyDescent="0.25">
      <c r="B14" s="6">
        <v>34</v>
      </c>
      <c r="C14" s="2">
        <v>1424</v>
      </c>
      <c r="D14" s="12">
        <v>672.85</v>
      </c>
      <c r="E14" s="3">
        <f t="shared" si="0"/>
        <v>0.4925695461200586</v>
      </c>
    </row>
    <row r="15" spans="2:29" x14ac:dyDescent="0.25">
      <c r="B15" s="6">
        <v>35</v>
      </c>
      <c r="C15" s="2">
        <v>1164</v>
      </c>
      <c r="D15" s="12">
        <v>665.38</v>
      </c>
      <c r="E15" s="3">
        <f t="shared" si="0"/>
        <v>0.48710102489019036</v>
      </c>
    </row>
    <row r="16" spans="2:29" x14ac:dyDescent="0.25">
      <c r="B16" s="6">
        <v>36</v>
      </c>
      <c r="C16" s="2">
        <v>877</v>
      </c>
      <c r="D16" s="12">
        <v>684.75</v>
      </c>
      <c r="E16" s="3">
        <f t="shared" si="0"/>
        <v>0.50128111273792098</v>
      </c>
    </row>
    <row r="17" spans="2:5" x14ac:dyDescent="0.25">
      <c r="B17" s="6">
        <v>37</v>
      </c>
      <c r="C17" s="2">
        <v>646</v>
      </c>
      <c r="D17" s="12">
        <v>667.87</v>
      </c>
      <c r="E17" s="3">
        <f t="shared" si="0"/>
        <v>0.48892386530014642</v>
      </c>
    </row>
    <row r="18" spans="2:5" x14ac:dyDescent="0.25">
      <c r="B18" s="6">
        <v>38</v>
      </c>
      <c r="C18" s="2">
        <v>486</v>
      </c>
      <c r="D18" s="12">
        <v>694.68</v>
      </c>
      <c r="E18" s="3">
        <f t="shared" si="0"/>
        <v>0.50855051244509508</v>
      </c>
    </row>
    <row r="19" spans="2:5" x14ac:dyDescent="0.25">
      <c r="B19" s="6">
        <v>39</v>
      </c>
      <c r="C19" s="2">
        <v>288</v>
      </c>
      <c r="D19" s="12">
        <v>701.16</v>
      </c>
      <c r="E19" s="3">
        <f t="shared" si="0"/>
        <v>0.51329428989751091</v>
      </c>
    </row>
    <row r="20" spans="2:5" x14ac:dyDescent="0.25">
      <c r="B20" s="6">
        <v>40</v>
      </c>
      <c r="C20" s="2">
        <v>231</v>
      </c>
      <c r="D20" s="12">
        <v>681.58</v>
      </c>
      <c r="E20" s="3">
        <f t="shared" si="0"/>
        <v>0.49896046852122988</v>
      </c>
    </row>
    <row r="21" spans="2:5" x14ac:dyDescent="0.25">
      <c r="B21" s="6">
        <v>41</v>
      </c>
      <c r="C21" s="2">
        <v>121</v>
      </c>
      <c r="D21" s="12">
        <v>701.67</v>
      </c>
      <c r="E21" s="3">
        <f t="shared" si="0"/>
        <v>0.51366764275256216</v>
      </c>
    </row>
    <row r="22" spans="2:5" x14ac:dyDescent="0.25">
      <c r="B22" s="6">
        <v>42</v>
      </c>
      <c r="C22" s="2">
        <v>57</v>
      </c>
      <c r="D22" s="12">
        <v>728.61</v>
      </c>
      <c r="E22" s="3">
        <f t="shared" si="0"/>
        <v>0.53338945827232798</v>
      </c>
    </row>
    <row r="23" spans="2:5" x14ac:dyDescent="0.25">
      <c r="B23" s="6">
        <v>43</v>
      </c>
      <c r="C23" s="2">
        <v>43</v>
      </c>
      <c r="D23" s="12">
        <v>716.66</v>
      </c>
      <c r="E23" s="3">
        <f t="shared" si="0"/>
        <v>0.52464128843338209</v>
      </c>
    </row>
    <row r="24" spans="2:5" x14ac:dyDescent="0.25">
      <c r="B24" s="6">
        <v>44</v>
      </c>
      <c r="C24" s="2">
        <v>27</v>
      </c>
      <c r="D24" s="12">
        <v>745.83</v>
      </c>
      <c r="E24" s="3">
        <f t="shared" si="0"/>
        <v>0.54599560761346999</v>
      </c>
    </row>
    <row r="25" spans="2:5" x14ac:dyDescent="0.25">
      <c r="B25" s="6">
        <v>45</v>
      </c>
      <c r="C25" s="2">
        <v>13</v>
      </c>
      <c r="D25" s="12">
        <v>750.56</v>
      </c>
      <c r="E25" s="3">
        <f t="shared" si="0"/>
        <v>0.54945827232796485</v>
      </c>
    </row>
    <row r="26" spans="2:5" x14ac:dyDescent="0.25">
      <c r="B26" s="6" t="s">
        <v>42</v>
      </c>
      <c r="C26" s="2">
        <v>16</v>
      </c>
      <c r="D26" s="12">
        <v>770</v>
      </c>
      <c r="E26" s="3">
        <f t="shared" si="0"/>
        <v>0.56368960468521234</v>
      </c>
    </row>
    <row r="27" spans="2:5" x14ac:dyDescent="0.25">
      <c r="B27" s="6" t="s">
        <v>39</v>
      </c>
      <c r="C27" s="7">
        <v>64482</v>
      </c>
      <c r="D27" s="80">
        <v>532.71</v>
      </c>
      <c r="E27" s="83">
        <f t="shared" si="0"/>
        <v>0.38997803806734993</v>
      </c>
    </row>
    <row r="28" spans="2:5" x14ac:dyDescent="0.25">
      <c r="B28" s="6" t="s">
        <v>5</v>
      </c>
      <c r="C28" s="2">
        <v>60513</v>
      </c>
      <c r="D28" s="12">
        <v>522.99</v>
      </c>
      <c r="E28" s="3">
        <f t="shared" si="0"/>
        <v>0.38286237188872624</v>
      </c>
    </row>
    <row r="29" spans="2:5" x14ac:dyDescent="0.25">
      <c r="B29" s="6" t="s">
        <v>6</v>
      </c>
      <c r="C29" s="2">
        <v>3461</v>
      </c>
      <c r="D29" s="12">
        <v>677.85</v>
      </c>
      <c r="E29" s="3">
        <f t="shared" si="0"/>
        <v>0.49622986822840409</v>
      </c>
    </row>
    <row r="30" spans="2:5" x14ac:dyDescent="0.25">
      <c r="B30" s="6" t="s">
        <v>43</v>
      </c>
      <c r="C30" s="2">
        <v>508</v>
      </c>
      <c r="D30" s="12">
        <v>702.58</v>
      </c>
      <c r="E30" s="3">
        <f t="shared" si="0"/>
        <v>0.51433382137628114</v>
      </c>
    </row>
    <row r="31" spans="2:5" x14ac:dyDescent="0.25">
      <c r="B31" s="87" t="str">
        <f>'starosna mirovina BMU'!B31</f>
        <v xml:space="preserve">Number of beneficiaries not including Active Military Personnel (DVO), Police Officers (PO) and Authorised Officials (OSO).   </v>
      </c>
    </row>
    <row r="33" spans="2:4" ht="46.5" customHeight="1" x14ac:dyDescent="0.25">
      <c r="B33" s="94" t="str">
        <f>'starosna mirovina BMU'!B33:C33</f>
        <v>Prosječna mjesečna isplaćena netoplaća Republike Hrvatske za studeni 2024. u eurima (EUR) (izvor: DZS)</v>
      </c>
      <c r="C33" s="94"/>
      <c r="D33" s="48">
        <f>'starosna mirovina BMU'!D33</f>
        <v>1366</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{1ED73458-5716-4A54-99D4-F957A34FA6A2}</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ED73458-5716-4A54-99D4-F957A34FA6A2}">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4"/>
  <sheetViews>
    <sheetView zoomScaleNormal="100" workbookViewId="0"/>
  </sheetViews>
  <sheetFormatPr defaultRowHeight="15" x14ac:dyDescent="0.25"/>
  <cols>
    <col min="2" max="2" width="15.140625" customWidth="1"/>
    <col min="3" max="3" width="22.42578125" customWidth="1"/>
    <col min="4" max="5" width="16.7109375" customWidth="1"/>
    <col min="9" max="9" width="12" bestFit="1" customWidth="1"/>
  </cols>
  <sheetData>
    <row r="2" spans="2:5" ht="49.5" customHeight="1" x14ac:dyDescent="0.25">
      <c r="B2" s="93" t="s">
        <v>11</v>
      </c>
      <c r="C2" s="93"/>
      <c r="D2" s="93"/>
      <c r="E2" s="93"/>
    </row>
    <row r="3" spans="2:5" ht="18.75" customHeight="1" x14ac:dyDescent="0.25">
      <c r="B3" s="96" t="s">
        <v>12</v>
      </c>
      <c r="C3" s="96"/>
      <c r="D3" s="96"/>
      <c r="E3" s="97"/>
    </row>
    <row r="4" spans="2:5" x14ac:dyDescent="0.25">
      <c r="C4" s="11"/>
      <c r="D4" s="11"/>
    </row>
    <row r="6" spans="2:5" x14ac:dyDescent="0.25">
      <c r="B6" t="str">
        <f>'starosna prevedena iz inv.BMU'!B5</f>
        <v>For December 2024 (paid in January 2025)</v>
      </c>
    </row>
    <row r="7" spans="2:5" ht="24" x14ac:dyDescent="0.25">
      <c r="B7" s="5" t="s">
        <v>10</v>
      </c>
      <c r="C7" s="5" t="s">
        <v>0</v>
      </c>
      <c r="D7" s="5" t="s">
        <v>8</v>
      </c>
      <c r="E7" s="5" t="str">
        <f>'starosna mirovina BMU'!E6</f>
        <v>Net replacement rate for November 2024.</v>
      </c>
    </row>
    <row r="8" spans="2:5" x14ac:dyDescent="0.25">
      <c r="B8" s="6" t="s">
        <v>9</v>
      </c>
      <c r="C8" s="2">
        <v>79109</v>
      </c>
      <c r="D8" s="12">
        <v>287.86682476077311</v>
      </c>
      <c r="E8" s="3">
        <f t="shared" ref="E8:E31" si="0">D8/$D$34</f>
        <v>0.2107370605862175</v>
      </c>
    </row>
    <row r="9" spans="2:5" x14ac:dyDescent="0.25">
      <c r="B9" s="6" t="s">
        <v>1</v>
      </c>
      <c r="C9" s="2">
        <v>62083</v>
      </c>
      <c r="D9" s="2">
        <v>363.79</v>
      </c>
      <c r="E9" s="3">
        <f t="shared" si="0"/>
        <v>0.26631771595900439</v>
      </c>
    </row>
    <row r="10" spans="2:5" x14ac:dyDescent="0.25">
      <c r="B10" s="6" t="s">
        <v>2</v>
      </c>
      <c r="C10" s="2">
        <v>65926</v>
      </c>
      <c r="D10" s="2">
        <v>459.82</v>
      </c>
      <c r="E10" s="3">
        <f t="shared" si="0"/>
        <v>0.33661786237188873</v>
      </c>
    </row>
    <row r="11" spans="2:5" x14ac:dyDescent="0.25">
      <c r="B11" s="6">
        <v>30</v>
      </c>
      <c r="C11" s="2">
        <v>24220</v>
      </c>
      <c r="D11" s="2">
        <v>544.19000000000005</v>
      </c>
      <c r="E11" s="3">
        <f t="shared" si="0"/>
        <v>0.39838213762811131</v>
      </c>
    </row>
    <row r="12" spans="2:5" x14ac:dyDescent="0.25">
      <c r="B12" s="6">
        <v>31</v>
      </c>
      <c r="C12" s="2">
        <v>15667</v>
      </c>
      <c r="D12" s="2">
        <v>562.73</v>
      </c>
      <c r="E12" s="3">
        <f t="shared" si="0"/>
        <v>0.41195461200585654</v>
      </c>
    </row>
    <row r="13" spans="2:5" x14ac:dyDescent="0.25">
      <c r="B13" s="6">
        <v>32</v>
      </c>
      <c r="C13" s="2">
        <v>14476</v>
      </c>
      <c r="D13" s="2">
        <v>572.71</v>
      </c>
      <c r="E13" s="3">
        <f t="shared" si="0"/>
        <v>0.41926061493411421</v>
      </c>
    </row>
    <row r="14" spans="2:5" x14ac:dyDescent="0.25">
      <c r="B14" s="6">
        <v>33</v>
      </c>
      <c r="C14" s="2">
        <v>12648</v>
      </c>
      <c r="D14" s="2">
        <v>594.57000000000005</v>
      </c>
      <c r="E14" s="3">
        <f t="shared" si="0"/>
        <v>0.43526354319180094</v>
      </c>
    </row>
    <row r="15" spans="2:5" x14ac:dyDescent="0.25">
      <c r="B15" s="6">
        <v>34</v>
      </c>
      <c r="C15" s="2">
        <v>9880</v>
      </c>
      <c r="D15" s="2">
        <v>627.23</v>
      </c>
      <c r="E15" s="3">
        <f t="shared" si="0"/>
        <v>0.45917276720351391</v>
      </c>
    </row>
    <row r="16" spans="2:5" x14ac:dyDescent="0.25">
      <c r="B16" s="6">
        <v>35</v>
      </c>
      <c r="C16" s="2">
        <v>45732</v>
      </c>
      <c r="D16" s="2">
        <v>635.46</v>
      </c>
      <c r="E16" s="3">
        <f t="shared" si="0"/>
        <v>0.46519765739385066</v>
      </c>
    </row>
    <row r="17" spans="2:5" x14ac:dyDescent="0.25">
      <c r="B17" s="6">
        <v>36</v>
      </c>
      <c r="C17" s="2">
        <v>15233</v>
      </c>
      <c r="D17" s="2">
        <v>676.56</v>
      </c>
      <c r="E17" s="3">
        <f t="shared" si="0"/>
        <v>0.49528550512445091</v>
      </c>
    </row>
    <row r="18" spans="2:5" x14ac:dyDescent="0.25">
      <c r="B18" s="6">
        <v>37</v>
      </c>
      <c r="C18" s="2">
        <v>13154</v>
      </c>
      <c r="D18" s="2">
        <v>713.68</v>
      </c>
      <c r="E18" s="3">
        <f t="shared" si="0"/>
        <v>0.52245973645680821</v>
      </c>
    </row>
    <row r="19" spans="2:5" x14ac:dyDescent="0.25">
      <c r="B19" s="6">
        <v>38</v>
      </c>
      <c r="C19" s="2">
        <v>12503</v>
      </c>
      <c r="D19" s="2">
        <v>755.08</v>
      </c>
      <c r="E19" s="3">
        <f t="shared" si="0"/>
        <v>0.55276720351390929</v>
      </c>
    </row>
    <row r="20" spans="2:5" x14ac:dyDescent="0.25">
      <c r="B20" s="6">
        <v>39</v>
      </c>
      <c r="C20" s="2">
        <v>11689</v>
      </c>
      <c r="D20" s="2">
        <v>797.58</v>
      </c>
      <c r="E20" s="3">
        <f t="shared" si="0"/>
        <v>0.58387994143484634</v>
      </c>
    </row>
    <row r="21" spans="2:5" x14ac:dyDescent="0.25">
      <c r="B21" s="6">
        <v>40</v>
      </c>
      <c r="C21" s="2">
        <v>27902</v>
      </c>
      <c r="D21" s="2">
        <v>780.05</v>
      </c>
      <c r="E21" s="3">
        <f t="shared" si="0"/>
        <v>0.57104685212298678</v>
      </c>
    </row>
    <row r="22" spans="2:5" x14ac:dyDescent="0.25">
      <c r="B22" s="6">
        <v>41</v>
      </c>
      <c r="C22" s="2">
        <v>37315</v>
      </c>
      <c r="D22" s="2">
        <v>685.59</v>
      </c>
      <c r="E22" s="3">
        <f t="shared" si="0"/>
        <v>0.50189604685212297</v>
      </c>
    </row>
    <row r="23" spans="2:5" x14ac:dyDescent="0.25">
      <c r="B23" s="6">
        <v>42</v>
      </c>
      <c r="C23" s="2">
        <v>20419</v>
      </c>
      <c r="D23" s="2">
        <v>727.54</v>
      </c>
      <c r="E23" s="3">
        <f t="shared" si="0"/>
        <v>0.53260614934114203</v>
      </c>
    </row>
    <row r="24" spans="2:5" x14ac:dyDescent="0.25">
      <c r="B24" s="6">
        <v>43</v>
      </c>
      <c r="C24" s="2">
        <v>15091</v>
      </c>
      <c r="D24" s="2">
        <v>758.34</v>
      </c>
      <c r="E24" s="3">
        <f t="shared" si="0"/>
        <v>0.55515373352855057</v>
      </c>
    </row>
    <row r="25" spans="2:5" x14ac:dyDescent="0.25">
      <c r="B25" s="6">
        <v>44</v>
      </c>
      <c r="C25" s="2">
        <v>11425</v>
      </c>
      <c r="D25" s="2">
        <v>790.15</v>
      </c>
      <c r="E25" s="3">
        <f t="shared" si="0"/>
        <v>0.57844070278184478</v>
      </c>
    </row>
    <row r="26" spans="2:5" x14ac:dyDescent="0.25">
      <c r="B26" s="6">
        <v>45</v>
      </c>
      <c r="C26" s="2">
        <v>9557</v>
      </c>
      <c r="D26" s="2">
        <v>808.13</v>
      </c>
      <c r="E26" s="3">
        <f t="shared" si="0"/>
        <v>0.59160322108345531</v>
      </c>
    </row>
    <row r="27" spans="2:5" x14ac:dyDescent="0.25">
      <c r="B27" s="6" t="s">
        <v>3</v>
      </c>
      <c r="C27" s="2">
        <v>15515</v>
      </c>
      <c r="D27" s="2">
        <v>897.91</v>
      </c>
      <c r="E27" s="3">
        <f t="shared" si="0"/>
        <v>0.65732796486090772</v>
      </c>
    </row>
    <row r="28" spans="2:5" x14ac:dyDescent="0.25">
      <c r="B28" s="6" t="s">
        <v>4</v>
      </c>
      <c r="C28" s="7">
        <v>519544</v>
      </c>
      <c r="D28" s="7">
        <v>561.12</v>
      </c>
      <c r="E28" s="4">
        <f t="shared" si="0"/>
        <v>0.41077598828696926</v>
      </c>
    </row>
    <row r="29" spans="2:5" x14ac:dyDescent="0.25">
      <c r="B29" s="6" t="s">
        <v>5</v>
      </c>
      <c r="C29" s="2">
        <v>284009</v>
      </c>
      <c r="D29" s="2">
        <v>421.38</v>
      </c>
      <c r="E29" s="3">
        <f t="shared" si="0"/>
        <v>0.30847730600292828</v>
      </c>
    </row>
    <row r="30" spans="2:5" x14ac:dyDescent="0.25">
      <c r="B30" s="6" t="s">
        <v>6</v>
      </c>
      <c r="C30" s="2">
        <v>98311</v>
      </c>
      <c r="D30" s="2">
        <v>686.78</v>
      </c>
      <c r="E30" s="3">
        <f t="shared" si="0"/>
        <v>0.50276720351390924</v>
      </c>
    </row>
    <row r="31" spans="2:5" x14ac:dyDescent="0.25">
      <c r="B31" s="6" t="s">
        <v>7</v>
      </c>
      <c r="C31" s="2">
        <v>137224</v>
      </c>
      <c r="D31" s="2">
        <v>760.29</v>
      </c>
      <c r="E31" s="3">
        <f t="shared" si="0"/>
        <v>0.55658125915080525</v>
      </c>
    </row>
    <row r="34" spans="2:4" ht="51" customHeight="1" x14ac:dyDescent="0.25">
      <c r="B34" s="98" t="str">
        <f>'starosna mirovina BMU'!B33:C33</f>
        <v>Prosječna mjesečna isplaćena netoplaća Republike Hrvatske za studeni 2024. u eurima (EUR) (izvor: DZS)</v>
      </c>
      <c r="C34" s="99"/>
      <c r="D34" s="48">
        <f>'starosna mirovina BMU'!D33</f>
        <v>1366</v>
      </c>
    </row>
  </sheetData>
  <mergeCells count="3">
    <mergeCell ref="B2:E2"/>
    <mergeCell ref="B3:E3"/>
    <mergeCell ref="B34:C34"/>
  </mergeCells>
  <conditionalFormatting sqref="E8:E31">
    <cfRule type="dataBar" priority="1">
      <dataBar>
        <cfvo type="min"/>
        <cfvo type="max"/>
        <color rgb="FF63C384"/>
      </dataBar>
      <extLst>
        <ext xmlns:x14="http://schemas.microsoft.com/office/spreadsheetml/2009/9/main" uri="{B025F937-C7B1-47D3-B67F-A62EFF666E3E}">
          <x14:id>{89C67D4C-8C51-4FA9-9997-5614D88EF127}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C67D4C-8C51-4FA9-9997-5614D88EF127}">
            <x14:dataBar minLength="0" maxLength="100" border="1" negativeBarBorderColorSameAsPositive="0">
              <x14:cfvo type="autoMin"/>
              <x14:cfvo type="autoMax"/>
              <x14:borderColor rgb="FF63C384"/>
              <x14:negativeFillColor rgb="FFFF0000"/>
              <x14:negativeBorderColor rgb="FFFF0000"/>
              <x14:axisColor rgb="FF000000"/>
            </x14:dataBar>
          </x14:cfRule>
          <xm:sqref>E8:E31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29"/>
  <sheetViews>
    <sheetView workbookViewId="0"/>
  </sheetViews>
  <sheetFormatPr defaultRowHeight="15" x14ac:dyDescent="0.25"/>
  <cols>
    <col min="2" max="2" width="15.140625" customWidth="1"/>
    <col min="3" max="3" width="14.85546875" customWidth="1"/>
    <col min="4" max="5" width="15.7109375" customWidth="1"/>
  </cols>
  <sheetData>
    <row r="2" spans="2:29" ht="49.5" customHeight="1" x14ac:dyDescent="0.25">
      <c r="B2" s="93" t="s">
        <v>50</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December 2024 (paid in January 2025)</v>
      </c>
    </row>
    <row r="6" spans="2:29" ht="37.5" customHeight="1" x14ac:dyDescent="0.25">
      <c r="B6" s="5" t="s">
        <v>52</v>
      </c>
      <c r="C6" s="5" t="str">
        <f>'starosna mirovina BMU'!C6</f>
        <v>Number of beneficiaries</v>
      </c>
      <c r="D6" s="5" t="str">
        <f>'starosna mirovina BMU'!D6</f>
        <v>Average net pension amount</v>
      </c>
      <c r="E6" s="5" t="str">
        <f>'starosna mirovina BMU'!E6</f>
        <v>Net replacement rate for November 2024.</v>
      </c>
    </row>
    <row r="7" spans="2:29" x14ac:dyDescent="0.25">
      <c r="B7" s="6">
        <v>30</v>
      </c>
      <c r="C7" s="2">
        <v>19344</v>
      </c>
      <c r="D7" s="12">
        <v>478.04870347394547</v>
      </c>
      <c r="E7" s="3">
        <f>D7/$D$29</f>
        <v>0.34996244763832024</v>
      </c>
    </row>
    <row r="8" spans="2:29" x14ac:dyDescent="0.25">
      <c r="B8" s="6">
        <v>31</v>
      </c>
      <c r="C8" s="2">
        <v>10176</v>
      </c>
      <c r="D8" s="12">
        <v>475.09</v>
      </c>
      <c r="E8" s="3">
        <f>D8/$D$29</f>
        <v>0.34779648609077596</v>
      </c>
    </row>
    <row r="9" spans="2:29" x14ac:dyDescent="0.25">
      <c r="B9" s="6">
        <v>32</v>
      </c>
      <c r="C9" s="2">
        <v>10954</v>
      </c>
      <c r="D9" s="12">
        <v>488.91</v>
      </c>
      <c r="E9" s="3">
        <f>D9/$D$29</f>
        <v>0.35791361639824304</v>
      </c>
    </row>
    <row r="10" spans="2:29" x14ac:dyDescent="0.25">
      <c r="B10" s="6">
        <v>33</v>
      </c>
      <c r="C10" s="2">
        <v>10337</v>
      </c>
      <c r="D10" s="12">
        <v>508.96</v>
      </c>
      <c r="E10" s="3">
        <f>D10/$D$29</f>
        <v>0.37259150805270863</v>
      </c>
    </row>
    <row r="11" spans="2:29" x14ac:dyDescent="0.25">
      <c r="B11" s="6">
        <v>34</v>
      </c>
      <c r="C11" s="2">
        <v>8391</v>
      </c>
      <c r="D11" s="12">
        <v>522.46</v>
      </c>
      <c r="E11" s="3">
        <f>D11/$D$29</f>
        <v>0.38247437774524162</v>
      </c>
    </row>
    <row r="12" spans="2:29" x14ac:dyDescent="0.25">
      <c r="B12" s="6">
        <v>35</v>
      </c>
      <c r="C12" s="2">
        <v>29218</v>
      </c>
      <c r="D12" s="12">
        <v>583.64</v>
      </c>
      <c r="E12" s="3">
        <f>D12/$D$29</f>
        <v>0.42726207906295754</v>
      </c>
    </row>
    <row r="13" spans="2:29" x14ac:dyDescent="0.25">
      <c r="B13" s="6">
        <v>36</v>
      </c>
      <c r="C13" s="2">
        <v>18657</v>
      </c>
      <c r="D13" s="12">
        <v>584.6</v>
      </c>
      <c r="E13" s="3">
        <f>D13/$D$29</f>
        <v>0.42796486090775993</v>
      </c>
    </row>
    <row r="14" spans="2:29" x14ac:dyDescent="0.25">
      <c r="B14" s="6">
        <v>37</v>
      </c>
      <c r="C14" s="2">
        <v>18284</v>
      </c>
      <c r="D14" s="12">
        <v>598.77</v>
      </c>
      <c r="E14" s="3">
        <f>D14/$D$29</f>
        <v>0.43833821376281112</v>
      </c>
    </row>
    <row r="15" spans="2:29" x14ac:dyDescent="0.25">
      <c r="B15" s="6">
        <v>38</v>
      </c>
      <c r="C15" s="2">
        <v>16997</v>
      </c>
      <c r="D15" s="12">
        <v>612.03</v>
      </c>
      <c r="E15" s="3">
        <f>D15/$D$29</f>
        <v>0.44804538799414345</v>
      </c>
    </row>
    <row r="16" spans="2:29" x14ac:dyDescent="0.25">
      <c r="B16" s="6">
        <v>39</v>
      </c>
      <c r="C16" s="2">
        <v>14053</v>
      </c>
      <c r="D16" s="12">
        <v>636.54999999999995</v>
      </c>
      <c r="E16" s="3">
        <f>D16/$D$29</f>
        <v>0.46599560761346998</v>
      </c>
    </row>
    <row r="17" spans="2:5" x14ac:dyDescent="0.25">
      <c r="B17" s="6">
        <v>40</v>
      </c>
      <c r="C17" s="2">
        <v>11136</v>
      </c>
      <c r="D17" s="12">
        <v>660.82</v>
      </c>
      <c r="E17" s="3">
        <f>D17/$D$29</f>
        <v>0.48376281112737923</v>
      </c>
    </row>
    <row r="18" spans="2:5" x14ac:dyDescent="0.25">
      <c r="B18" s="6">
        <v>41</v>
      </c>
      <c r="C18" s="2">
        <v>4728</v>
      </c>
      <c r="D18" s="12">
        <v>683.04</v>
      </c>
      <c r="E18" s="3">
        <f>D18/$D$29</f>
        <v>0.50002928257686674</v>
      </c>
    </row>
    <row r="19" spans="2:5" x14ac:dyDescent="0.25">
      <c r="B19" s="6">
        <v>42</v>
      </c>
      <c r="C19" s="2">
        <v>2245</v>
      </c>
      <c r="D19" s="12">
        <v>715.64</v>
      </c>
      <c r="E19" s="3">
        <f>D19/$D$29</f>
        <v>0.5238945827232796</v>
      </c>
    </row>
    <row r="20" spans="2:5" x14ac:dyDescent="0.25">
      <c r="B20" s="6">
        <v>43</v>
      </c>
      <c r="C20" s="2">
        <v>1215</v>
      </c>
      <c r="D20" s="12">
        <v>741.98</v>
      </c>
      <c r="E20" s="3">
        <f>D20/$D$29</f>
        <v>0.54317715959004398</v>
      </c>
    </row>
    <row r="21" spans="2:5" x14ac:dyDescent="0.25">
      <c r="B21" s="6">
        <v>44</v>
      </c>
      <c r="C21" s="2">
        <v>645</v>
      </c>
      <c r="D21" s="12">
        <v>772.53</v>
      </c>
      <c r="E21" s="3">
        <f>D21/$D$29</f>
        <v>0.56554172767203514</v>
      </c>
    </row>
    <row r="22" spans="2:5" x14ac:dyDescent="0.25">
      <c r="B22" s="6">
        <v>45</v>
      </c>
      <c r="C22" s="2">
        <v>285</v>
      </c>
      <c r="D22" s="12">
        <v>777.99</v>
      </c>
      <c r="E22" s="3">
        <f>D22/$D$29</f>
        <v>0.56953879941434848</v>
      </c>
    </row>
    <row r="23" spans="2:5" x14ac:dyDescent="0.25">
      <c r="B23" s="6" t="s">
        <v>42</v>
      </c>
      <c r="C23" s="2">
        <v>186</v>
      </c>
      <c r="D23" s="12">
        <v>807.55</v>
      </c>
      <c r="E23" s="3">
        <f>D23/$D$29</f>
        <v>0.59117862371888719</v>
      </c>
    </row>
    <row r="24" spans="2:5" x14ac:dyDescent="0.25">
      <c r="B24" s="6" t="s">
        <v>39</v>
      </c>
      <c r="C24" s="7">
        <v>176851</v>
      </c>
      <c r="D24" s="80">
        <v>572.83000000000004</v>
      </c>
      <c r="E24" s="83">
        <f>D24/$D$29</f>
        <v>0.41934846266471454</v>
      </c>
    </row>
    <row r="25" spans="2:5" x14ac:dyDescent="0.25">
      <c r="B25" s="6" t="s">
        <v>5</v>
      </c>
      <c r="C25" s="2">
        <v>59202</v>
      </c>
      <c r="D25" s="12">
        <v>491.24</v>
      </c>
      <c r="E25" s="3">
        <f>D25/$D$29</f>
        <v>0.35961932650073208</v>
      </c>
    </row>
    <row r="26" spans="2:5" x14ac:dyDescent="0.25">
      <c r="B26" s="6" t="s">
        <v>6</v>
      </c>
      <c r="C26" s="2">
        <v>97209</v>
      </c>
      <c r="D26" s="12">
        <v>599.28</v>
      </c>
      <c r="E26" s="3">
        <f>D26/$D$29</f>
        <v>0.43871156661786237</v>
      </c>
    </row>
    <row r="27" spans="2:5" x14ac:dyDescent="0.25">
      <c r="B27" s="6" t="s">
        <v>44</v>
      </c>
      <c r="C27" s="2">
        <v>20440</v>
      </c>
      <c r="D27" s="12">
        <v>683.3</v>
      </c>
      <c r="E27" s="3">
        <f>D27/$D$29</f>
        <v>0.50021961932650072</v>
      </c>
    </row>
    <row r="28" spans="2:5" x14ac:dyDescent="0.25">
      <c r="B28" s="87" t="str">
        <f>'starosna mirovina BMU'!B31</f>
        <v xml:space="preserve">Number of beneficiaries not including Active Military Personnel (DVO), Police Officers (PO) and Authorised Officials (OSO).   </v>
      </c>
    </row>
    <row r="29" spans="2:5" ht="51.75" customHeight="1" x14ac:dyDescent="0.25">
      <c r="B29" s="94" t="str">
        <f>'starosna mirovina BMU'!B33:C33</f>
        <v>Prosječna mjesečna isplaćena netoplaća Republike Hrvatske za studeni 2024. u eurima (EUR) (izvor: DZS)</v>
      </c>
      <c r="C29" s="94"/>
      <c r="D29" s="48">
        <f>'starosna mirovina BMU'!D33</f>
        <v>1366</v>
      </c>
    </row>
  </sheetData>
  <mergeCells count="2">
    <mergeCell ref="B2:E2"/>
    <mergeCell ref="B29:C29"/>
  </mergeCells>
  <conditionalFormatting sqref="E7:E27">
    <cfRule type="dataBar" priority="3">
      <dataBar>
        <cfvo type="min"/>
        <cfvo type="max"/>
        <color rgb="FF63C384"/>
      </dataBar>
      <extLst>
        <ext xmlns:x14="http://schemas.microsoft.com/office/spreadsheetml/2009/9/main" uri="{B025F937-C7B1-47D3-B67F-A62EFF666E3E}">
          <x14:id>{7881B877-B836-466F-848E-68AA4EA6FB17}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7881B877-B836-466F-848E-68AA4EA6FB17}">
            <x14:dataBar minLength="0" maxLength="100" border="1" negativeBarBorderColorSameAsPositive="0">
              <x14:cfvo type="autoMin"/>
              <x14:cfvo type="autoMax"/>
              <x14:borderColor rgb="FF63C384"/>
              <x14:negativeFillColor rgb="FFFF0000"/>
              <x14:negativeBorderColor rgb="FFFF0000"/>
              <x14:axisColor rgb="FF000000"/>
            </x14:dataBar>
          </x14:cfRule>
          <xm:sqref>E7:E27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29"/>
  <sheetViews>
    <sheetView workbookViewId="0">
      <selection activeCell="J19" sqref="J19"/>
    </sheetView>
  </sheetViews>
  <sheetFormatPr defaultRowHeight="15" x14ac:dyDescent="0.25"/>
  <cols>
    <col min="2" max="2" width="15.140625" customWidth="1"/>
    <col min="3" max="3" width="14.7109375" customWidth="1"/>
    <col min="4" max="4" width="15.140625" customWidth="1"/>
    <col min="5" max="5" width="14.5703125" customWidth="1"/>
  </cols>
  <sheetData>
    <row r="2" spans="2:29" ht="57.75" customHeight="1" x14ac:dyDescent="0.25">
      <c r="B2" s="95" t="s">
        <v>56</v>
      </c>
      <c r="C2" s="95"/>
      <c r="D2" s="95"/>
      <c r="E2" s="95"/>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December 2024 (paid in January 2025)</v>
      </c>
    </row>
    <row r="6" spans="2:29" ht="40.5" customHeight="1" x14ac:dyDescent="0.25">
      <c r="B6" s="5" t="s">
        <v>52</v>
      </c>
      <c r="C6" s="5" t="str">
        <f>'starosna mirovina BMU'!C6</f>
        <v>Number of beneficiaries</v>
      </c>
      <c r="D6" s="5" t="str">
        <f>'starosna mirovina BMU'!D6</f>
        <v>Average net pension amount</v>
      </c>
      <c r="E6" s="5" t="str">
        <f>'starosna mirovina BMU'!E6</f>
        <v>Net replacement rate for November 2024.</v>
      </c>
    </row>
    <row r="7" spans="2:29" x14ac:dyDescent="0.25">
      <c r="B7" s="6">
        <v>31</v>
      </c>
      <c r="C7" s="2">
        <v>14</v>
      </c>
      <c r="D7" s="12">
        <v>469.2442857142857</v>
      </c>
      <c r="E7" s="3">
        <f>D7/$D$29</f>
        <v>0.34351704664296173</v>
      </c>
    </row>
    <row r="8" spans="2:29" x14ac:dyDescent="0.25">
      <c r="B8" s="6">
        <v>32</v>
      </c>
      <c r="C8" s="2">
        <v>46</v>
      </c>
      <c r="D8" s="12">
        <v>479.97</v>
      </c>
      <c r="E8" s="3">
        <f>D8/$D$29</f>
        <v>0.35136896046852123</v>
      </c>
    </row>
    <row r="9" spans="2:29" x14ac:dyDescent="0.25">
      <c r="B9" s="6">
        <v>33</v>
      </c>
      <c r="C9" s="2">
        <v>40</v>
      </c>
      <c r="D9" s="12">
        <v>478.49</v>
      </c>
      <c r="E9" s="3">
        <f>D9/$D$29</f>
        <v>0.35028550512445095</v>
      </c>
    </row>
    <row r="10" spans="2:29" x14ac:dyDescent="0.25">
      <c r="B10" s="6">
        <v>34</v>
      </c>
      <c r="C10" s="2">
        <v>21</v>
      </c>
      <c r="D10" s="12">
        <v>502.81</v>
      </c>
      <c r="E10" s="3">
        <f>D10/$D$29</f>
        <v>0.36808931185944366</v>
      </c>
    </row>
    <row r="11" spans="2:29" x14ac:dyDescent="0.25">
      <c r="B11" s="6">
        <v>35</v>
      </c>
      <c r="C11" s="2">
        <v>93</v>
      </c>
      <c r="D11" s="12">
        <v>587.69000000000005</v>
      </c>
      <c r="E11" s="3">
        <f>D11/$D$29</f>
        <v>0.43022693997071748</v>
      </c>
    </row>
    <row r="12" spans="2:29" x14ac:dyDescent="0.25">
      <c r="B12" s="6">
        <v>36</v>
      </c>
      <c r="C12" s="2">
        <v>56</v>
      </c>
      <c r="D12" s="12">
        <v>581.27</v>
      </c>
      <c r="E12" s="3">
        <f>D12/$D$29</f>
        <v>0.42552708638360176</v>
      </c>
    </row>
    <row r="13" spans="2:29" x14ac:dyDescent="0.25">
      <c r="B13" s="6">
        <v>37</v>
      </c>
      <c r="C13" s="2">
        <v>49</v>
      </c>
      <c r="D13" s="12">
        <v>592.76</v>
      </c>
      <c r="E13" s="3">
        <f>D13/$D$29</f>
        <v>0.4339385065885798</v>
      </c>
    </row>
    <row r="14" spans="2:29" x14ac:dyDescent="0.25">
      <c r="B14" s="6">
        <v>38</v>
      </c>
      <c r="C14" s="2">
        <v>27</v>
      </c>
      <c r="D14" s="12">
        <v>637.66999999999996</v>
      </c>
      <c r="E14" s="3">
        <f>D14/$D$29</f>
        <v>0.46681551976573937</v>
      </c>
    </row>
    <row r="15" spans="2:29" x14ac:dyDescent="0.25">
      <c r="B15" s="6">
        <v>39</v>
      </c>
      <c r="C15" s="2">
        <v>19</v>
      </c>
      <c r="D15" s="12">
        <v>647.25</v>
      </c>
      <c r="E15" s="3">
        <f>D15/$D$29</f>
        <v>0.47382869692532942</v>
      </c>
    </row>
    <row r="16" spans="2:29" x14ac:dyDescent="0.25">
      <c r="B16" s="6">
        <v>40</v>
      </c>
      <c r="C16" s="2">
        <v>10</v>
      </c>
      <c r="D16" s="12">
        <v>694.33</v>
      </c>
      <c r="E16" s="3">
        <f>D16/$D$29</f>
        <v>0.50829428989751102</v>
      </c>
    </row>
    <row r="17" spans="2:5" x14ac:dyDescent="0.25">
      <c r="B17" s="6">
        <v>41</v>
      </c>
      <c r="C17" s="2">
        <v>3</v>
      </c>
      <c r="D17" s="12">
        <v>723.84</v>
      </c>
      <c r="E17" s="3">
        <f>D17/$D$29</f>
        <v>0.52989751098096638</v>
      </c>
    </row>
    <row r="18" spans="2:5" x14ac:dyDescent="0.25">
      <c r="B18" s="6">
        <v>42</v>
      </c>
      <c r="C18" s="2">
        <v>4</v>
      </c>
      <c r="D18" s="12">
        <v>723.75</v>
      </c>
      <c r="E18" s="3">
        <f>D18/$D$29</f>
        <v>0.52983162518301608</v>
      </c>
    </row>
    <row r="19" spans="2:5" x14ac:dyDescent="0.25">
      <c r="B19" s="6">
        <v>43</v>
      </c>
      <c r="C19" s="2">
        <v>2</v>
      </c>
      <c r="D19" s="12">
        <v>817.15</v>
      </c>
      <c r="E19" s="3">
        <f>D19/$D$29</f>
        <v>0.59820644216691066</v>
      </c>
    </row>
    <row r="20" spans="2:5" x14ac:dyDescent="0.25">
      <c r="B20" s="6">
        <v>44</v>
      </c>
      <c r="C20" s="2">
        <v>0</v>
      </c>
      <c r="D20" s="12">
        <v>0</v>
      </c>
      <c r="E20" s="3">
        <f>D20/$D$29</f>
        <v>0</v>
      </c>
    </row>
    <row r="21" spans="2:5" x14ac:dyDescent="0.25">
      <c r="B21" s="6">
        <v>45</v>
      </c>
      <c r="C21" s="2">
        <v>0</v>
      </c>
      <c r="D21" s="12">
        <v>0</v>
      </c>
      <c r="E21" s="3">
        <f>D21/$D$29</f>
        <v>0</v>
      </c>
    </row>
    <row r="22" spans="2:5" x14ac:dyDescent="0.25">
      <c r="B22" s="6" t="s">
        <v>42</v>
      </c>
      <c r="C22" s="2">
        <v>0</v>
      </c>
      <c r="D22" s="12">
        <v>0</v>
      </c>
      <c r="E22" s="3">
        <f>D22/$D$29</f>
        <v>0</v>
      </c>
    </row>
    <row r="23" spans="2:5" x14ac:dyDescent="0.25">
      <c r="B23" s="6" t="s">
        <v>39</v>
      </c>
      <c r="C23" s="7">
        <v>384</v>
      </c>
      <c r="D23" s="80">
        <v>567.07000000000005</v>
      </c>
      <c r="E23" s="83">
        <f>D23/$D$29</f>
        <v>0.41513177159590048</v>
      </c>
    </row>
    <row r="24" spans="2:5" x14ac:dyDescent="0.25">
      <c r="B24" s="6" t="s">
        <v>5</v>
      </c>
      <c r="C24" s="2">
        <v>121</v>
      </c>
      <c r="D24" s="12">
        <v>482.2</v>
      </c>
      <c r="E24" s="3">
        <f>D24/$D$29</f>
        <v>0.35300146412884331</v>
      </c>
    </row>
    <row r="25" spans="2:5" x14ac:dyDescent="0.25">
      <c r="B25" s="6" t="s">
        <v>6</v>
      </c>
      <c r="C25" s="2">
        <v>244</v>
      </c>
      <c r="D25" s="12">
        <v>597.4</v>
      </c>
      <c r="E25" s="3">
        <f>D25/$D$29</f>
        <v>0.43733528550512446</v>
      </c>
    </row>
    <row r="26" spans="2:5" x14ac:dyDescent="0.25">
      <c r="B26" s="6" t="s">
        <v>44</v>
      </c>
      <c r="C26" s="2">
        <v>19</v>
      </c>
      <c r="D26" s="12">
        <v>718.11</v>
      </c>
      <c r="E26" s="3">
        <f>D26/$D$29</f>
        <v>0.52570278184480235</v>
      </c>
    </row>
    <row r="27" spans="2:5" x14ac:dyDescent="0.25">
      <c r="B27" s="87" t="str">
        <f>'starosna mirovina BMU'!B31</f>
        <v xml:space="preserve">Number of beneficiaries not including Active Military Personnel (DVO), Police Officers (PO) and Authorised Officials (OSO).   </v>
      </c>
    </row>
    <row r="29" spans="2:5" ht="48" customHeight="1" x14ac:dyDescent="0.25">
      <c r="B29" s="94" t="str">
        <f>'starosna mirovina BMU'!B33:C33</f>
        <v>Prosječna mjesečna isplaćena netoplaća Republike Hrvatske za studeni 2024. u eurima (EUR) (izvor: DZS)</v>
      </c>
      <c r="C29" s="94"/>
      <c r="D29" s="48">
        <f>'starosna mirovina BMU'!D33</f>
        <v>1366</v>
      </c>
    </row>
  </sheetData>
  <mergeCells count="2">
    <mergeCell ref="B2:E2"/>
    <mergeCell ref="B29:C29"/>
  </mergeCells>
  <conditionalFormatting sqref="E7:E26">
    <cfRule type="dataBar" priority="4">
      <dataBar>
        <cfvo type="min"/>
        <cfvo type="max"/>
        <color rgb="FF63C384"/>
      </dataBar>
      <extLst>
        <ext xmlns:x14="http://schemas.microsoft.com/office/spreadsheetml/2009/9/main" uri="{B025F937-C7B1-47D3-B67F-A62EFF666E3E}">
          <x14:id>{3DB55979-8B77-4158-8C4C-29F0848DDEF3}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DB55979-8B77-4158-8C4C-29F0848DDEF3}">
            <x14:dataBar minLength="0" maxLength="100" border="1" negativeBarBorderColorSameAsPositive="0">
              <x14:cfvo type="autoMin"/>
              <x14:cfvo type="autoMax"/>
              <x14:borderColor rgb="FF63C384"/>
              <x14:negativeFillColor rgb="FFFF0000"/>
              <x14:negativeBorderColor rgb="FFFF0000"/>
              <x14:axisColor rgb="FF000000"/>
            </x14:dataBar>
          </x14:cfRule>
          <xm:sqref>E7:E26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85546875" customWidth="1"/>
    <col min="4" max="4" width="15.28515625" customWidth="1"/>
    <col min="5" max="5" width="15.42578125" customWidth="1"/>
  </cols>
  <sheetData>
    <row r="2" spans="2:29" ht="50.25" customHeight="1" x14ac:dyDescent="0.25">
      <c r="B2" s="93" t="s">
        <v>48</v>
      </c>
      <c r="C2" s="93"/>
      <c r="D2" s="93"/>
      <c r="E2" s="93"/>
      <c r="F2" s="8"/>
      <c r="G2" s="8"/>
      <c r="H2" s="8"/>
      <c r="I2" s="8"/>
      <c r="J2" s="8"/>
      <c r="K2" s="8"/>
      <c r="L2" s="8"/>
      <c r="M2" s="8"/>
      <c r="N2" s="8"/>
      <c r="O2" s="8"/>
      <c r="P2" s="8"/>
      <c r="Q2" s="8"/>
      <c r="R2" s="8"/>
      <c r="S2" s="8"/>
      <c r="T2" s="8"/>
      <c r="U2" s="8"/>
      <c r="V2" s="8"/>
      <c r="W2" s="8"/>
      <c r="X2" s="8"/>
      <c r="Y2" s="8"/>
      <c r="Z2" s="8"/>
      <c r="AA2" s="8"/>
      <c r="AB2" s="8"/>
      <c r="AC2" s="8"/>
    </row>
    <row r="3" spans="2:29" ht="26.25" customHeight="1" x14ac:dyDescent="0.25"/>
    <row r="5" spans="2:29" x14ac:dyDescent="0.25">
      <c r="B5" t="str">
        <f>'starosna mirovina BMU'!B5</f>
        <v>For December 2024 (paid in January 2025)</v>
      </c>
    </row>
    <row r="6" spans="2:29" ht="34.5" customHeight="1" x14ac:dyDescent="0.25">
      <c r="B6" s="5" t="s">
        <v>52</v>
      </c>
      <c r="C6" s="5" t="str">
        <f>'starosna mirovina BMU'!C6</f>
        <v>Number of beneficiaries</v>
      </c>
      <c r="D6" s="5" t="str">
        <f>'starosna mirovina BMU'!D6</f>
        <v>Average net pension amount</v>
      </c>
      <c r="E6" s="5" t="str">
        <f>'starosna mirovina BMU'!E6</f>
        <v>Net replacement rate for November 2024.</v>
      </c>
    </row>
    <row r="7" spans="2:29" x14ac:dyDescent="0.25">
      <c r="B7" s="6" t="s">
        <v>41</v>
      </c>
      <c r="C7" s="2">
        <v>78221</v>
      </c>
      <c r="D7" s="12">
        <v>315.95999999999998</v>
      </c>
      <c r="E7" s="3">
        <f t="shared" ref="E7:E30" si="0">D7/$D$33</f>
        <v>0.23130307467057099</v>
      </c>
    </row>
    <row r="8" spans="2:29" x14ac:dyDescent="0.25">
      <c r="B8" s="6" t="s">
        <v>1</v>
      </c>
      <c r="C8" s="2">
        <v>61773</v>
      </c>
      <c r="D8" s="12">
        <v>408.54</v>
      </c>
      <c r="E8" s="3">
        <f t="shared" si="0"/>
        <v>0.29907759882869694</v>
      </c>
    </row>
    <row r="9" spans="2:29" x14ac:dyDescent="0.25">
      <c r="B9" s="6" t="s">
        <v>2</v>
      </c>
      <c r="C9" s="2">
        <v>66186</v>
      </c>
      <c r="D9" s="12">
        <v>513.73</v>
      </c>
      <c r="E9" s="3">
        <f t="shared" si="0"/>
        <v>0.37608345534407028</v>
      </c>
    </row>
    <row r="10" spans="2:29" x14ac:dyDescent="0.25">
      <c r="B10" s="6">
        <v>30</v>
      </c>
      <c r="C10" s="2">
        <v>41476</v>
      </c>
      <c r="D10" s="12">
        <v>554.54999999999995</v>
      </c>
      <c r="E10" s="3">
        <f t="shared" si="0"/>
        <v>0.40596632503660318</v>
      </c>
    </row>
    <row r="11" spans="2:29" x14ac:dyDescent="0.25">
      <c r="B11" s="6">
        <v>31</v>
      </c>
      <c r="C11" s="2">
        <v>25570</v>
      </c>
      <c r="D11" s="12">
        <v>567.78</v>
      </c>
      <c r="E11" s="3">
        <f t="shared" si="0"/>
        <v>0.41565153733528548</v>
      </c>
    </row>
    <row r="12" spans="2:29" x14ac:dyDescent="0.25">
      <c r="B12" s="6">
        <v>32</v>
      </c>
      <c r="C12" s="2">
        <v>25296</v>
      </c>
      <c r="D12" s="12">
        <v>573.77</v>
      </c>
      <c r="E12" s="3">
        <f t="shared" si="0"/>
        <v>0.42003660322108344</v>
      </c>
    </row>
    <row r="13" spans="2:29" x14ac:dyDescent="0.25">
      <c r="B13" s="6">
        <v>33</v>
      </c>
      <c r="C13" s="2">
        <v>22851</v>
      </c>
      <c r="D13" s="12">
        <v>592.47</v>
      </c>
      <c r="E13" s="3">
        <f t="shared" si="0"/>
        <v>0.43372620790629579</v>
      </c>
    </row>
    <row r="14" spans="2:29" x14ac:dyDescent="0.25">
      <c r="B14" s="6">
        <v>34</v>
      </c>
      <c r="C14" s="2">
        <v>18280</v>
      </c>
      <c r="D14" s="12">
        <v>616.02</v>
      </c>
      <c r="E14" s="3">
        <f t="shared" si="0"/>
        <v>0.45096632503660322</v>
      </c>
    </row>
    <row r="15" spans="2:29" x14ac:dyDescent="0.25">
      <c r="B15" s="6">
        <v>35</v>
      </c>
      <c r="C15" s="2">
        <v>72826</v>
      </c>
      <c r="D15" s="12">
        <v>660.36</v>
      </c>
      <c r="E15" s="3">
        <f t="shared" si="0"/>
        <v>0.48342606149341144</v>
      </c>
    </row>
    <row r="16" spans="2:29" x14ac:dyDescent="0.25">
      <c r="B16" s="6">
        <v>36</v>
      </c>
      <c r="C16" s="2">
        <v>33794</v>
      </c>
      <c r="D16" s="12">
        <v>659.52</v>
      </c>
      <c r="E16" s="3">
        <f t="shared" si="0"/>
        <v>0.48281112737920934</v>
      </c>
    </row>
    <row r="17" spans="2:5" x14ac:dyDescent="0.25">
      <c r="B17" s="6">
        <v>37</v>
      </c>
      <c r="C17" s="2">
        <v>31576</v>
      </c>
      <c r="D17" s="12">
        <v>679.42</v>
      </c>
      <c r="E17" s="3">
        <f t="shared" si="0"/>
        <v>0.49737920937042457</v>
      </c>
    </row>
    <row r="18" spans="2:5" x14ac:dyDescent="0.25">
      <c r="B18" s="6">
        <v>38</v>
      </c>
      <c r="C18" s="2">
        <v>29827</v>
      </c>
      <c r="D18" s="12">
        <v>708.06</v>
      </c>
      <c r="E18" s="3">
        <f t="shared" si="0"/>
        <v>0.5183455344070278</v>
      </c>
    </row>
    <row r="19" spans="2:5" x14ac:dyDescent="0.25">
      <c r="B19" s="6">
        <v>39</v>
      </c>
      <c r="C19" s="2">
        <v>26310</v>
      </c>
      <c r="D19" s="12">
        <v>750.09</v>
      </c>
      <c r="E19" s="3">
        <f t="shared" si="0"/>
        <v>0.54911420204978045</v>
      </c>
    </row>
    <row r="20" spans="2:5" x14ac:dyDescent="0.25">
      <c r="B20" s="6">
        <v>40</v>
      </c>
      <c r="C20" s="2">
        <v>38283</v>
      </c>
      <c r="D20" s="12">
        <v>810</v>
      </c>
      <c r="E20" s="3">
        <f t="shared" si="0"/>
        <v>0.59297218155197662</v>
      </c>
    </row>
    <row r="21" spans="2:5" x14ac:dyDescent="0.25">
      <c r="B21" s="6">
        <v>41</v>
      </c>
      <c r="C21" s="2">
        <v>45046</v>
      </c>
      <c r="D21" s="12">
        <v>750.52</v>
      </c>
      <c r="E21" s="3">
        <f t="shared" si="0"/>
        <v>0.54942898975109811</v>
      </c>
    </row>
    <row r="22" spans="2:5" x14ac:dyDescent="0.25">
      <c r="B22" s="6">
        <v>42</v>
      </c>
      <c r="C22" s="2">
        <v>24379</v>
      </c>
      <c r="D22" s="12">
        <v>797.46</v>
      </c>
      <c r="E22" s="3">
        <f t="shared" si="0"/>
        <v>0.58379209370424601</v>
      </c>
    </row>
    <row r="23" spans="2:5" x14ac:dyDescent="0.25">
      <c r="B23" s="6">
        <v>43</v>
      </c>
      <c r="C23" s="2">
        <v>17589</v>
      </c>
      <c r="D23" s="12">
        <v>833.28</v>
      </c>
      <c r="E23" s="3">
        <f t="shared" si="0"/>
        <v>0.61001464128843341</v>
      </c>
    </row>
    <row r="24" spans="2:5" x14ac:dyDescent="0.25">
      <c r="B24" s="6">
        <v>44</v>
      </c>
      <c r="C24" s="2">
        <v>13108</v>
      </c>
      <c r="D24" s="12">
        <v>870.5</v>
      </c>
      <c r="E24" s="3">
        <f t="shared" si="0"/>
        <v>0.63726207906295751</v>
      </c>
    </row>
    <row r="25" spans="2:5" x14ac:dyDescent="0.25">
      <c r="B25" s="6">
        <v>45</v>
      </c>
      <c r="C25" s="2">
        <v>10736</v>
      </c>
      <c r="D25" s="12">
        <v>895.66</v>
      </c>
      <c r="E25" s="3">
        <f t="shared" si="0"/>
        <v>0.65568081991215221</v>
      </c>
    </row>
    <row r="26" spans="2:5" x14ac:dyDescent="0.25">
      <c r="B26" s="6" t="s">
        <v>42</v>
      </c>
      <c r="C26" s="2">
        <v>17596</v>
      </c>
      <c r="D26" s="12">
        <v>1000.24</v>
      </c>
      <c r="E26" s="3">
        <f t="shared" si="0"/>
        <v>0.73224011713030746</v>
      </c>
    </row>
    <row r="27" spans="2:5" x14ac:dyDescent="0.25">
      <c r="B27" s="6" t="s">
        <v>39</v>
      </c>
      <c r="C27" s="7">
        <v>700723</v>
      </c>
      <c r="D27" s="80">
        <v>615.1</v>
      </c>
      <c r="E27" s="83">
        <f t="shared" si="0"/>
        <v>0.45029282576866764</v>
      </c>
    </row>
    <row r="28" spans="2:5" x14ac:dyDescent="0.25">
      <c r="B28" s="6" t="s">
        <v>5</v>
      </c>
      <c r="C28" s="2">
        <v>339653</v>
      </c>
      <c r="D28" s="12">
        <v>473.38</v>
      </c>
      <c r="E28" s="3">
        <f t="shared" si="0"/>
        <v>0.34654465592972183</v>
      </c>
    </row>
    <row r="29" spans="2:5" x14ac:dyDescent="0.25">
      <c r="B29" s="6" t="s">
        <v>6</v>
      </c>
      <c r="C29" s="2">
        <v>194333</v>
      </c>
      <c r="D29" s="12">
        <v>682.78</v>
      </c>
      <c r="E29" s="3">
        <f t="shared" si="0"/>
        <v>0.49983894582723276</v>
      </c>
    </row>
    <row r="30" spans="2:5" x14ac:dyDescent="0.25">
      <c r="B30" s="6" t="s">
        <v>44</v>
      </c>
      <c r="C30" s="2">
        <v>166737</v>
      </c>
      <c r="D30" s="12">
        <v>824.9</v>
      </c>
      <c r="E30" s="3">
        <f t="shared" si="0"/>
        <v>0.60387994143484625</v>
      </c>
    </row>
    <row r="31" spans="2:5" x14ac:dyDescent="0.25">
      <c r="B31" s="87" t="str">
        <f>'starosna mirovina BMU'!B31</f>
        <v xml:space="preserve">Number of beneficiaries not including Active Military Personnel (DVO), Police Officers (PO) and Authorised Officials (OSO).   </v>
      </c>
    </row>
    <row r="33" spans="2:4" ht="45.75" customHeight="1" x14ac:dyDescent="0.25">
      <c r="B33" s="94" t="str">
        <f>'starosna mirovina BMU'!B33:C33</f>
        <v>Prosječna mjesečna isplaćena netoplaća Republike Hrvatske za studeni 2024. u eurima (EUR) (izvor: DZS)</v>
      </c>
      <c r="C33" s="94"/>
      <c r="D33" s="48">
        <f>'starosna mirovina BMU'!D33</f>
        <v>1366</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{891DE951-73B4-4BE3-A51D-5EBAF9AE1DEA}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1DE951-73B4-4BE3-A51D-5EBAF9AE1DE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28515625" customWidth="1"/>
    <col min="4" max="5" width="15.7109375" customWidth="1"/>
  </cols>
  <sheetData>
    <row r="2" spans="2:29" ht="46.5" customHeight="1" x14ac:dyDescent="0.25">
      <c r="B2" s="93" t="s">
        <v>49</v>
      </c>
      <c r="C2" s="93"/>
      <c r="D2" s="93"/>
      <c r="E2" s="93"/>
      <c r="F2" s="10"/>
      <c r="G2" s="10"/>
      <c r="H2" s="10"/>
      <c r="I2" s="10"/>
      <c r="J2" s="10"/>
      <c r="K2" s="10"/>
      <c r="L2" s="10"/>
      <c r="M2" s="10"/>
      <c r="N2" s="10"/>
      <c r="O2" s="10"/>
      <c r="P2" s="10"/>
      <c r="Q2" s="10"/>
      <c r="R2" s="10"/>
      <c r="S2" s="10"/>
      <c r="T2" s="10"/>
      <c r="U2" s="10"/>
      <c r="V2" s="10"/>
      <c r="W2" s="10"/>
      <c r="X2" s="10"/>
      <c r="Y2" s="10"/>
      <c r="Z2" s="10"/>
      <c r="AA2" s="10"/>
      <c r="AB2" s="10"/>
      <c r="AC2" s="10"/>
    </row>
    <row r="5" spans="2:29" x14ac:dyDescent="0.25">
      <c r="B5" t="str">
        <f>'starosna mirovina BMU'!B5</f>
        <v>For December 2024 (paid in January 2025)</v>
      </c>
    </row>
    <row r="6" spans="2:29" ht="38.25" customHeight="1" x14ac:dyDescent="0.25">
      <c r="B6" s="5" t="s">
        <v>52</v>
      </c>
      <c r="C6" s="5" t="str">
        <f>'starosna mirovina BMU'!C6</f>
        <v>Number of beneficiaries</v>
      </c>
      <c r="D6" s="5" t="str">
        <f>'starosna mirovina BMU'!D6</f>
        <v>Average net pension amount</v>
      </c>
      <c r="E6" s="5" t="str">
        <f>'starosna mirovina BMU'!E6</f>
        <v>Net replacement rate for November 2024.</v>
      </c>
    </row>
    <row r="7" spans="2:29" x14ac:dyDescent="0.25">
      <c r="B7" s="6" t="s">
        <v>41</v>
      </c>
      <c r="C7" s="2">
        <v>34158</v>
      </c>
      <c r="D7" s="12">
        <v>343.13</v>
      </c>
      <c r="E7" s="3">
        <f t="shared" ref="E7:E30" si="0">D7/$D$33</f>
        <v>0.25119326500732064</v>
      </c>
    </row>
    <row r="8" spans="2:29" x14ac:dyDescent="0.25">
      <c r="B8" s="6" t="s">
        <v>1</v>
      </c>
      <c r="C8" s="2">
        <v>17353</v>
      </c>
      <c r="D8" s="12">
        <v>416.71</v>
      </c>
      <c r="E8" s="3">
        <f t="shared" si="0"/>
        <v>0.30505856515373353</v>
      </c>
      <c r="I8" s="1"/>
    </row>
    <row r="9" spans="2:29" x14ac:dyDescent="0.25">
      <c r="B9" s="6" t="s">
        <v>2</v>
      </c>
      <c r="C9" s="2">
        <v>17419</v>
      </c>
      <c r="D9" s="12">
        <v>465.92</v>
      </c>
      <c r="E9" s="3">
        <f t="shared" si="0"/>
        <v>0.34108345534407031</v>
      </c>
    </row>
    <row r="10" spans="2:29" x14ac:dyDescent="0.25">
      <c r="B10" s="6">
        <v>30</v>
      </c>
      <c r="C10" s="2">
        <v>2970</v>
      </c>
      <c r="D10" s="12">
        <v>500.24</v>
      </c>
      <c r="E10" s="3">
        <f t="shared" si="0"/>
        <v>0.36620790629575406</v>
      </c>
    </row>
    <row r="11" spans="2:29" x14ac:dyDescent="0.25">
      <c r="B11" s="6">
        <v>31</v>
      </c>
      <c r="C11" s="2">
        <v>2459</v>
      </c>
      <c r="D11" s="12">
        <v>506.47</v>
      </c>
      <c r="E11" s="3">
        <f t="shared" si="0"/>
        <v>0.37076866764275257</v>
      </c>
    </row>
    <row r="12" spans="2:29" x14ac:dyDescent="0.25">
      <c r="B12" s="6">
        <v>32</v>
      </c>
      <c r="C12" s="2">
        <v>2141</v>
      </c>
      <c r="D12" s="12">
        <v>520.66</v>
      </c>
      <c r="E12" s="3">
        <f t="shared" si="0"/>
        <v>0.38115666178623714</v>
      </c>
    </row>
    <row r="13" spans="2:29" x14ac:dyDescent="0.25">
      <c r="B13" s="6">
        <v>33</v>
      </c>
      <c r="C13" s="2">
        <v>1911</v>
      </c>
      <c r="D13" s="12">
        <v>533.69000000000005</v>
      </c>
      <c r="E13" s="3">
        <f t="shared" si="0"/>
        <v>0.39069546120058568</v>
      </c>
    </row>
    <row r="14" spans="2:29" x14ac:dyDescent="0.25">
      <c r="B14" s="6">
        <v>34</v>
      </c>
      <c r="C14" s="2">
        <v>1606</v>
      </c>
      <c r="D14" s="12">
        <v>547.25</v>
      </c>
      <c r="E14" s="3">
        <f t="shared" si="0"/>
        <v>0.40062225475841873</v>
      </c>
    </row>
    <row r="15" spans="2:29" x14ac:dyDescent="0.25">
      <c r="B15" s="6">
        <v>35</v>
      </c>
      <c r="C15" s="2">
        <v>1284</v>
      </c>
      <c r="D15" s="12">
        <v>549.14</v>
      </c>
      <c r="E15" s="3">
        <f t="shared" si="0"/>
        <v>0.40200585651537335</v>
      </c>
    </row>
    <row r="16" spans="2:29" x14ac:dyDescent="0.25">
      <c r="B16" s="6">
        <v>36</v>
      </c>
      <c r="C16" s="2">
        <v>1046</v>
      </c>
      <c r="D16" s="12">
        <v>560.78</v>
      </c>
      <c r="E16" s="3">
        <f t="shared" si="0"/>
        <v>0.41052708638360175</v>
      </c>
    </row>
    <row r="17" spans="2:5" x14ac:dyDescent="0.25">
      <c r="B17" s="6">
        <v>37</v>
      </c>
      <c r="C17" s="2">
        <v>747</v>
      </c>
      <c r="D17" s="12">
        <v>580.04</v>
      </c>
      <c r="E17" s="3">
        <f t="shared" si="0"/>
        <v>0.42462664714494874</v>
      </c>
    </row>
    <row r="18" spans="2:5" x14ac:dyDescent="0.25">
      <c r="B18" s="6">
        <v>38</v>
      </c>
      <c r="C18" s="2">
        <v>588</v>
      </c>
      <c r="D18" s="12">
        <v>583.38</v>
      </c>
      <c r="E18" s="3">
        <f t="shared" si="0"/>
        <v>0.42707174231332357</v>
      </c>
    </row>
    <row r="19" spans="2:5" x14ac:dyDescent="0.25">
      <c r="B19" s="6">
        <v>39</v>
      </c>
      <c r="C19" s="2">
        <v>384</v>
      </c>
      <c r="D19" s="12">
        <v>590.29</v>
      </c>
      <c r="E19" s="3">
        <f t="shared" si="0"/>
        <v>0.43213030746705705</v>
      </c>
    </row>
    <row r="20" spans="2:5" x14ac:dyDescent="0.25">
      <c r="B20" s="6">
        <v>40</v>
      </c>
      <c r="C20" s="2">
        <v>244</v>
      </c>
      <c r="D20" s="12">
        <v>608.48</v>
      </c>
      <c r="E20" s="3">
        <f t="shared" si="0"/>
        <v>0.44544655929721816</v>
      </c>
    </row>
    <row r="21" spans="2:5" x14ac:dyDescent="0.25">
      <c r="B21" s="6">
        <v>41</v>
      </c>
      <c r="C21" s="2">
        <v>138</v>
      </c>
      <c r="D21" s="12">
        <v>606.38</v>
      </c>
      <c r="E21" s="3">
        <f t="shared" si="0"/>
        <v>0.44390922401171301</v>
      </c>
    </row>
    <row r="22" spans="2:5" x14ac:dyDescent="0.25">
      <c r="B22" s="6">
        <v>42</v>
      </c>
      <c r="C22" s="2">
        <v>70</v>
      </c>
      <c r="D22" s="12">
        <v>646.46</v>
      </c>
      <c r="E22" s="3">
        <f t="shared" si="0"/>
        <v>0.47325036603221088</v>
      </c>
    </row>
    <row r="23" spans="2:5" x14ac:dyDescent="0.25">
      <c r="B23" s="6">
        <v>43</v>
      </c>
      <c r="C23" s="2">
        <v>58</v>
      </c>
      <c r="D23" s="12">
        <v>694.9</v>
      </c>
      <c r="E23" s="3">
        <f t="shared" si="0"/>
        <v>0.50871156661786232</v>
      </c>
    </row>
    <row r="24" spans="2:5" x14ac:dyDescent="0.25">
      <c r="B24" s="6">
        <v>44</v>
      </c>
      <c r="C24" s="2">
        <v>30</v>
      </c>
      <c r="D24" s="12">
        <v>669.61</v>
      </c>
      <c r="E24" s="3">
        <f t="shared" si="0"/>
        <v>0.49019765739385068</v>
      </c>
    </row>
    <row r="25" spans="2:5" x14ac:dyDescent="0.25">
      <c r="B25" s="6">
        <v>45</v>
      </c>
      <c r="C25" s="2">
        <v>24</v>
      </c>
      <c r="D25" s="12">
        <v>689.71</v>
      </c>
      <c r="E25" s="3">
        <f t="shared" si="0"/>
        <v>0.50491215226939978</v>
      </c>
    </row>
    <row r="26" spans="2:5" x14ac:dyDescent="0.25">
      <c r="B26" s="6" t="s">
        <v>42</v>
      </c>
      <c r="C26" s="2">
        <v>34</v>
      </c>
      <c r="D26" s="12">
        <v>743.71</v>
      </c>
      <c r="E26" s="3">
        <f t="shared" si="0"/>
        <v>0.54444363103953153</v>
      </c>
    </row>
    <row r="27" spans="2:5" x14ac:dyDescent="0.25">
      <c r="B27" s="6" t="s">
        <v>39</v>
      </c>
      <c r="C27" s="7">
        <v>84664</v>
      </c>
      <c r="D27" s="80">
        <v>419.15</v>
      </c>
      <c r="E27" s="83">
        <f t="shared" si="0"/>
        <v>0.30684480234260614</v>
      </c>
    </row>
    <row r="28" spans="2:5" x14ac:dyDescent="0.25">
      <c r="B28" s="6" t="s">
        <v>5</v>
      </c>
      <c r="C28" s="2">
        <v>80017</v>
      </c>
      <c r="D28" s="12">
        <v>410.07</v>
      </c>
      <c r="E28" s="3">
        <f t="shared" si="0"/>
        <v>0.30019765739385068</v>
      </c>
    </row>
    <row r="29" spans="2:5" x14ac:dyDescent="0.25">
      <c r="B29" s="6" t="s">
        <v>6</v>
      </c>
      <c r="C29" s="2">
        <v>4049</v>
      </c>
      <c r="D29" s="12">
        <v>566.72</v>
      </c>
      <c r="E29" s="3">
        <f t="shared" si="0"/>
        <v>0.41487554904831625</v>
      </c>
    </row>
    <row r="30" spans="2:5" x14ac:dyDescent="0.25">
      <c r="B30" s="6" t="s">
        <v>44</v>
      </c>
      <c r="C30" s="2">
        <v>598</v>
      </c>
      <c r="D30" s="12">
        <v>634.84</v>
      </c>
      <c r="E30" s="3">
        <f t="shared" si="0"/>
        <v>0.46474377745241585</v>
      </c>
    </row>
    <row r="31" spans="2:5" x14ac:dyDescent="0.25">
      <c r="B31" s="87" t="str">
        <f>'starosna mirovina BMU'!B31</f>
        <v xml:space="preserve">Number of beneficiaries not including Active Military Personnel (DVO), Police Officers (PO) and Authorised Officials (OSO).   </v>
      </c>
    </row>
    <row r="33" spans="2:4" ht="46.5" customHeight="1" x14ac:dyDescent="0.25">
      <c r="B33" s="94" t="str">
        <f>'starosna mirovina BMU'!B33:C33</f>
        <v>Prosječna mjesečna isplaćena netoplaća Republike Hrvatske za studeni 2024. u eurima (EUR) (izvor: DZS)</v>
      </c>
      <c r="C33" s="94"/>
      <c r="D33" s="48">
        <f>'starosna mirovina BMU'!D33</f>
        <v>1366</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{B10FB4BF-1B7C-42CA-B250-0ED4EFA8503A}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10FB4BF-1B7C-42CA-B250-0ED4EFA8503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vt:i4>
      </vt:variant>
    </vt:vector>
  </HeadingPairs>
  <TitlesOfParts>
    <vt:vector size="12" baseType="lpstr">
      <vt:lpstr>NOVO GRAF+TABLICA</vt:lpstr>
      <vt:lpstr>starosna mirovina BMU</vt:lpstr>
      <vt:lpstr>starosna za dugo.osig. BMU</vt:lpstr>
      <vt:lpstr>starosna prevedena iz inv.BMU</vt:lpstr>
      <vt:lpstr>UKUPNO starosna BMU</vt:lpstr>
      <vt:lpstr>PSM BMU</vt:lpstr>
      <vt:lpstr>PSM zbog stečaja BMU</vt:lpstr>
      <vt:lpstr>sveukupno ST BMU</vt:lpstr>
      <vt:lpstr>invalidska BMU</vt:lpstr>
      <vt:lpstr>obiteljska BMU</vt:lpstr>
      <vt:lpstr>UKUPNO BMU</vt:lpstr>
      <vt:lpstr>'NOVO GRAF+TABLICA'!Podrucje_ispisa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Tomislav Oštarić</dc:creator>
  <cp:lastModifiedBy>Tomislav Oštarić</cp:lastModifiedBy>
  <cp:lastPrinted>2025-02-04T09:36:30Z</cp:lastPrinted>
  <dcterms:created xsi:type="dcterms:W3CDTF">2023-10-03T11:00:22Z</dcterms:created>
  <dcterms:modified xsi:type="dcterms:W3CDTF">2025-02-04T09:37:12Z</dcterms:modified>
</cp:coreProperties>
</file>