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4\"/>
    </mc:Choice>
  </mc:AlternateContent>
  <bookViews>
    <workbookView xWindow="0" yWindow="0" windowWidth="28800" windowHeight="11700" tabRatio="944" activeTab="5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PSM BMU" sheetId="5" r:id="rId5"/>
    <sheet name="PSM zbog stečaja BMU" sheetId="6" r:id="rId6"/>
    <sheet name="sveukupno ST BMU" sheetId="8" r:id="rId7"/>
    <sheet name="invalidska BMU" sheetId="9" r:id="rId8"/>
    <sheet name="obiteljska BMU" sheetId="11" r:id="rId9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6" i="5"/>
  <c r="E6" i="6"/>
  <c r="E6" i="8"/>
  <c r="E6" i="9"/>
  <c r="E6" i="11"/>
  <c r="D33" i="11"/>
  <c r="B33" i="11"/>
  <c r="D33" i="9"/>
  <c r="B33" i="9"/>
  <c r="D33" i="8"/>
  <c r="E7" i="8" s="1"/>
  <c r="B33" i="8"/>
  <c r="D29" i="6"/>
  <c r="B29" i="6"/>
  <c r="D30" i="5"/>
  <c r="B30" i="5"/>
  <c r="D16" i="2"/>
  <c r="D33" i="3"/>
  <c r="E7" i="3" s="1"/>
  <c r="B33" i="3"/>
  <c r="B16" i="2"/>
  <c r="E7" i="1"/>
  <c r="E7" i="2" l="1"/>
  <c r="E11" i="2"/>
  <c r="E8" i="2"/>
  <c r="E12" i="2"/>
  <c r="E9" i="2"/>
  <c r="E13" i="2"/>
  <c r="E10" i="2"/>
  <c r="E9" i="5"/>
  <c r="E13" i="5"/>
  <c r="E17" i="5"/>
  <c r="E21" i="5"/>
  <c r="E25" i="5"/>
  <c r="E23" i="5"/>
  <c r="E8" i="5"/>
  <c r="E16" i="5"/>
  <c r="E10" i="5"/>
  <c r="E14" i="5"/>
  <c r="E18" i="5"/>
  <c r="E22" i="5"/>
  <c r="E26" i="5"/>
  <c r="E19" i="5"/>
  <c r="E12" i="5"/>
  <c r="E24" i="5"/>
  <c r="E7" i="5"/>
  <c r="E11" i="5"/>
  <c r="E15" i="5"/>
  <c r="E27" i="5"/>
  <c r="E20" i="5"/>
  <c r="B5" i="3"/>
  <c r="B5" i="2"/>
  <c r="E30" i="11" l="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26" i="6"/>
  <c r="E25" i="6"/>
  <c r="E24" i="6"/>
  <c r="E23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<sst xmlns="http://schemas.openxmlformats.org/spreadsheetml/2006/main" count="138" uniqueCount="61">
  <si>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</si>
  <si>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</si>
  <si>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</si>
  <si>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</si>
  <si>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</si>
  <si>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</si>
  <si>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</si>
  <si>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</si>
  <si>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</si>
  <si>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</si>
  <si>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</si>
  <si>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</si>
  <si>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</si>
  <si>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</si>
  <si>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</si>
  <si>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</si>
  <si>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</si>
  <si>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</si>
  <si>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</si>
  <si>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</si>
  <si>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</si>
  <si>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</si>
  <si>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</si>
  <si>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</si>
  <si>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</si>
  <si>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</si>
  <si>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</si>
  <si>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</si>
  <si>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</si>
  <si>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</si>
  <si>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</si>
  <si>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</si>
  <si>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</si>
  <si>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</si>
  <si>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</si>
  <si>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</si>
  <si>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</si>
  <si>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</si>
  <si>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</si>
  <si>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</si>
  <si>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</si>
  <si>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</si>
  <si>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</si>
  <si>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</si>
  <si>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</si>
  <si>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</si>
  <si>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</si>
  <si>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</si>
  <si>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</si>
  <si>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godine ukupnog mirovinskog staža</t>
  </si>
  <si>
    <t>U tablici je prikazan ukupni staž korisnika mirovina.</t>
  </si>
  <si>
    <t>Napomena: u broj korisnika mirovina nisu uključeni korisnici mirovina DVO, ZOHBDR i HVO.</t>
  </si>
  <si>
    <t>Napomena: u broj korisnika mirovina nisu uključeni korisnici mirovina DVO, ZOHBDR i HVO.                                                                                                                         U tablici je prikazan staž korisnika od kojeg je određeno pravo na obiteljsku mirovinu.</t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</si>
  <si>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razdoblje siječanj - studeni  2024., dok su planirani rashodi za razdoblje I.-XII.2024. u visini od 8.372.313.300 eura (tekući plan Hrvatskog zavoda za mirovinsko osiguranje za 2024. godinu).</t>
  </si>
  <si>
    <t>PREGLED OSNOVNIH PODATAKA O STANJU U SUSTAVU MIROVINSKOG OSIGURANJA
 za prosinac 2024. (isplata u siječnju 2025.)</t>
  </si>
  <si>
    <t>Udio u prosječnoj netoplaći za studeni 2024.</t>
  </si>
  <si>
    <t>* U 2024. godini prosječna netoplaća u RH dostupna je za studeni 2024.</t>
  </si>
  <si>
    <r>
      <t xml:space="preserve">395,56
</t>
    </r>
    <r>
      <rPr>
        <sz val="12"/>
        <color rgb="FFFF0000"/>
        <rFont val="Calibri"/>
        <family val="2"/>
        <charset val="238"/>
        <scheme val="minor"/>
      </rPr>
      <t>(268,82)</t>
    </r>
  </si>
  <si>
    <t>Prosječna mjesečna isplaćena netoplaća Republike Hrvatske za studeni 2024. u eurima (EUR) (izvor: DZS)</t>
  </si>
  <si>
    <t>za prosinac 2024. (isplata u siječnju 2025.)</t>
  </si>
  <si>
    <t>udio u prosječnoj netoplaći za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</si>
</sst>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41" fillId="0" borderId="0" applyFont="0" applyFill="0" applyBorder="0" applyAlignment="0" applyProtection="0"/>
  </cellStyleXfs>
  <cellXfs count="101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4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 wrapText="1"/>
    </xf>
    <xf numFmtId="2" fontId="13" fillId="0" borderId="0" xfId="0" applyNumberFormat="1" applyFont="1"/>
    <xf numFmtId="0" fontId="22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9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0" fillId="0" borderId="0" xfId="0" applyFont="1"/>
    <xf numFmtId="0" fontId="30" fillId="0" borderId="0" xfId="0" applyFont="1"/>
    <xf numFmtId="0" fontId="21" fillId="0" borderId="0" xfId="0" applyFont="1"/>
    <xf numFmtId="0" fontId="0" fillId="2" borderId="0" xfId="0" applyFill="1"/>
    <xf numFmtId="164" fontId="31" fillId="0" borderId="0" xfId="0" applyNumberFormat="1" applyFont="1" applyAlignment="1">
      <alignment vertical="top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/>
    <xf numFmtId="165" fontId="31" fillId="0" borderId="0" xfId="0" applyNumberFormat="1" applyFont="1" applyAlignment="1">
      <alignment vertical="top"/>
    </xf>
    <xf numFmtId="1" fontId="25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4" fillId="5" borderId="1" xfId="0" applyNumberFormat="1" applyFont="1" applyFill="1" applyBorder="1" applyAlignment="1">
      <alignment vertical="center"/>
    </xf>
    <xf numFmtId="4" fontId="24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2" xfId="0" applyNumberFormat="1" applyFont="1" applyFill="1" applyBorder="1"/>
    <xf numFmtId="4" fontId="12" fillId="4" borderId="2" xfId="0" applyNumberFormat="1" applyFont="1" applyFill="1" applyBorder="1"/>
    <xf numFmtId="0" fontId="19" fillId="2" borderId="2" xfId="0" applyFont="1" applyFill="1" applyBorder="1" applyAlignment="1">
      <alignment horizontal="right" vertical="center"/>
    </xf>
    <xf numFmtId="4" fontId="19" fillId="2" borderId="2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right" vertical="top" wrapText="1"/>
    </xf>
    <xf numFmtId="4" fontId="19" fillId="2" borderId="1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7" fillId="8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top"/>
    </xf>
    <xf numFmtId="3" fontId="14" fillId="0" borderId="0" xfId="0" applyNumberFormat="1" applyFont="1" applyAlignment="1">
      <alignment horizontal="center" vertical="center"/>
    </xf>
    <xf numFmtId="165" fontId="19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3" fontId="19" fillId="0" borderId="1" xfId="0" applyNumberFormat="1" applyFont="1" applyFill="1" applyBorder="1" applyAlignment="1">
      <alignment vertical="center"/>
    </xf>
    <xf numFmtId="0" fontId="0" fillId="0" borderId="0" xfId="0" applyNumberFormat="1"/>
    <xf numFmtId="165" fontId="19" fillId="0" borderId="1" xfId="0" applyNumberFormat="1" applyFont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165" fontId="0" fillId="0" borderId="1" xfId="0" applyNumberFormat="1" applyFont="1" applyBorder="1" applyAlignment="1">
      <alignment horizontal="right" vertical="top"/>
    </xf>
    <xf numFmtId="1" fontId="31" fillId="0" borderId="0" xfId="0" applyNumberFormat="1" applyFont="1" applyAlignment="1">
      <alignment vertical="top"/>
    </xf>
    <xf numFmtId="0" fontId="22" fillId="0" borderId="0" xfId="0" applyFont="1"/>
    <xf numFmtId="2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0" fillId="0" borderId="0" xfId="1" applyNumberFormat="1" applyFont="1"/>
    <xf numFmtId="0" fontId="13" fillId="0" borderId="0" xfId="0" applyNumberFormat="1" applyFont="1"/>
    <xf numFmtId="0" fontId="15" fillId="0" borderId="0" xfId="0" applyFont="1" applyAlignment="1">
      <alignment horizontal="left" vertical="top" wrapText="1"/>
    </xf>
    <xf numFmtId="0" fontId="33" fillId="0" borderId="0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6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prosinac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1.227.302</a:t>
          </a:r>
          <a:r>
            <a:rPr lang="hr-HR" sz="2400"/>
            <a:t> </a:t>
          </a:r>
          <a:r>
            <a:rPr lang="hr-HR" sz="1800"/>
            <a:t>(554,40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prosinac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188.813</a:t>
          </a:r>
          <a:r>
            <a:rPr lang="hr-HR" sz="1800" baseline="0">
              <a:solidFill>
                <a:schemeClr val="bg1"/>
              </a:solidFill>
            </a:rPr>
            <a:t> (170,38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prosinac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1.038.489</a:t>
          </a:r>
          <a:r>
            <a:rPr lang="hr-HR" sz="1800"/>
            <a:t> </a:t>
          </a:r>
          <a:r>
            <a:rPr lang="hr-HR" sz="1800" b="1"/>
            <a:t>(624,23 eura  </a:t>
          </a:r>
          <a:r>
            <a:rPr lang="hr-HR" sz="1800" b="1">
              <a:solidFill>
                <a:schemeClr val="bg1"/>
              </a:solidFill>
            </a:rPr>
            <a:t>45,7%)</a:t>
          </a:r>
        </a:p>
      </xdr:txBody>
    </xdr:sp>
    <xdr:clientData/>
  </xdr:twoCellAnchor>
  <xdr:twoCellAnchor editAs="oneCell">
    <xdr:from>
      <xdr:col>0</xdr:col>
      <xdr:colOff>0</xdr:colOff>
      <xdr:row>69</xdr:row>
      <xdr:rowOff>85724</xdr:rowOff>
    </xdr:from>
    <xdr:to>
      <xdr:col>3</xdr:col>
      <xdr:colOff>971550</xdr:colOff>
      <xdr:row>94</xdr:row>
      <xdr:rowOff>19049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31024"/>
          <a:ext cx="6886575" cy="469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76200</xdr:rowOff>
    </xdr:from>
    <xdr:to>
      <xdr:col>3</xdr:col>
      <xdr:colOff>952500</xdr:colOff>
      <xdr:row>121</xdr:row>
      <xdr:rowOff>152400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927175"/>
          <a:ext cx="6867525" cy="3695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142874</xdr:rowOff>
    </xdr:from>
    <xdr:to>
      <xdr:col>3</xdr:col>
      <xdr:colOff>942975</xdr:colOff>
      <xdr:row>43</xdr:row>
      <xdr:rowOff>171450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77299"/>
          <a:ext cx="6858000" cy="4105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zoomScaleNormal="100" workbookViewId="0">
      <selection activeCell="E11" sqref="E11"/>
    </sheetView>
  </sheetViews>
  <sheetFormatPr defaultColWidth="9.140625" defaultRowHeight="15" x14ac:dyDescent="0.25"/>
  <cols>
    <col min="1" max="1" width="59" style="11" customWidth="1"/>
    <col min="2" max="6" width="14.85546875" style="11" customWidth="1"/>
    <col min="7" max="8" width="11.28515625" style="12" customWidth="1"/>
    <col min="9" max="9" width="12.140625" style="12" customWidth="1"/>
    <col min="10" max="10" width="9.140625" style="12" customWidth="1"/>
    <col min="11" max="11" width="9.140625" style="13" customWidth="1"/>
    <col min="12" max="12" width="11.7109375" style="12" customWidth="1"/>
    <col min="13" max="14" width="9.140625" style="12" customWidth="1"/>
    <col min="15" max="17" width="9.140625" style="12"/>
    <col min="18" max="16384" width="9.140625" style="11"/>
  </cols>
  <sheetData>
    <row r="3" spans="1:15" ht="43.5" customHeight="1" x14ac:dyDescent="0.25">
      <c r="A3" s="90" t="s">
        <v>54</v>
      </c>
      <c r="B3" s="90"/>
      <c r="C3" s="90"/>
      <c r="D3" s="45"/>
      <c r="E3" s="45"/>
      <c r="F3" s="44"/>
      <c r="G3" s="37"/>
      <c r="H3" s="37"/>
      <c r="I3" s="37"/>
      <c r="J3" s="37"/>
      <c r="K3" s="37"/>
      <c r="L3" s="37"/>
      <c r="M3" s="37"/>
      <c r="N3" s="37"/>
      <c r="O3" s="37"/>
    </row>
    <row r="4" spans="1:15" ht="18" customHeight="1" x14ac:dyDescent="0.25">
      <c r="A4" s="43"/>
      <c r="B4" s="43"/>
      <c r="C4" s="43"/>
      <c r="D4" s="43"/>
      <c r="E4" s="43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customFormat="1" ht="28.5" customHeight="1" x14ac:dyDescent="0.25"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customFormat="1" ht="15.75" customHeight="1" x14ac:dyDescent="0.25"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customFormat="1" ht="49.5" customHeight="1" x14ac:dyDescent="0.25">
      <c r="F7" s="37"/>
      <c r="G7" s="37"/>
      <c r="H7" s="37"/>
      <c r="I7" s="42"/>
      <c r="J7" s="37"/>
      <c r="K7" s="37"/>
      <c r="L7" s="37"/>
      <c r="M7" s="37"/>
      <c r="N7" s="37"/>
      <c r="O7" s="37"/>
    </row>
    <row r="8" spans="1:15" customFormat="1" ht="66" customHeight="1" x14ac:dyDescent="0.25"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customFormat="1" ht="15" customHeight="1" x14ac:dyDescent="0.25"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s="41" customFormat="1" ht="15" customHeight="1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s="38" customFormat="1" ht="30.75" customHeight="1" x14ac:dyDescent="0.2">
      <c r="A11" s="40"/>
      <c r="B11" s="40"/>
      <c r="C11" s="40"/>
      <c r="D11" s="40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s="34" customFormat="1" ht="19.5" customHeight="1" x14ac:dyDescent="0.25">
      <c r="A12" s="35"/>
      <c r="B12" s="35"/>
      <c r="C12" s="35"/>
      <c r="D12" s="35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s="34" customFormat="1" ht="19.5" customHeight="1" x14ac:dyDescent="0.25">
      <c r="A13" s="35"/>
      <c r="B13" s="35"/>
      <c r="C13" s="35"/>
      <c r="D13" s="35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4" customFormat="1" ht="19.5" customHeight="1" x14ac:dyDescent="0.25">
      <c r="A14" s="35"/>
      <c r="B14" s="35"/>
      <c r="C14" s="35"/>
      <c r="D14" s="35"/>
      <c r="E14" s="65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s="34" customFormat="1" ht="19.5" customHeight="1" x14ac:dyDescent="0.25">
      <c r="A15" s="35"/>
      <c r="B15" s="35"/>
      <c r="C15" s="35"/>
      <c r="D15" s="35"/>
      <c r="E15" s="35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s="34" customFormat="1" ht="19.5" customHeight="1" x14ac:dyDescent="0.25">
      <c r="A16" s="35"/>
      <c r="B16" s="35"/>
      <c r="C16" s="35"/>
      <c r="D16" s="35"/>
      <c r="E16" s="65"/>
      <c r="F16" s="42"/>
      <c r="G16" s="37"/>
      <c r="H16" s="83"/>
      <c r="I16" s="37"/>
      <c r="J16" s="37"/>
      <c r="K16" s="37"/>
      <c r="L16" s="37"/>
      <c r="M16" s="37"/>
      <c r="N16" s="37"/>
      <c r="O16" s="37"/>
    </row>
    <row r="17" spans="1:17" s="34" customFormat="1" ht="39" customHeight="1" x14ac:dyDescent="0.25">
      <c r="A17" s="35"/>
      <c r="B17" s="35"/>
      <c r="C17" s="35"/>
      <c r="D17" s="35"/>
      <c r="E17" s="65"/>
      <c r="F17" s="42"/>
      <c r="G17" s="49"/>
      <c r="H17" s="37"/>
      <c r="I17" s="37"/>
      <c r="J17" s="37"/>
      <c r="K17" s="37"/>
      <c r="L17" s="37"/>
      <c r="M17" s="37"/>
      <c r="N17" s="37"/>
      <c r="O17" s="37"/>
    </row>
    <row r="18" spans="1:17" s="34" customFormat="1" ht="39" customHeight="1" x14ac:dyDescent="0.25">
      <c r="A18" s="35"/>
      <c r="B18" s="35"/>
      <c r="C18" s="35"/>
      <c r="D18" s="35"/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7" s="34" customFormat="1" ht="39" customHeight="1" x14ac:dyDescent="0.25">
      <c r="A19" s="35"/>
      <c r="B19" s="35"/>
      <c r="C19" s="35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7" s="34" customFormat="1" ht="39" customHeight="1" x14ac:dyDescent="0.25">
      <c r="A20" s="35"/>
      <c r="B20" s="35"/>
      <c r="C20" s="35"/>
      <c r="D20" s="35"/>
      <c r="E20" s="36"/>
      <c r="F20" s="32"/>
      <c r="G20" s="35"/>
      <c r="H20" s="35"/>
      <c r="I20" s="35"/>
      <c r="J20" s="35"/>
    </row>
    <row r="21" spans="1:17" s="34" customFormat="1" ht="19.5" customHeight="1" x14ac:dyDescent="0.25">
      <c r="A21" s="35"/>
      <c r="B21" s="35"/>
      <c r="C21" s="35"/>
      <c r="D21" s="35"/>
      <c r="E21" s="36"/>
      <c r="F21" s="32"/>
      <c r="G21" s="35"/>
      <c r="H21" s="35"/>
      <c r="I21" s="35"/>
      <c r="J21" s="35"/>
    </row>
    <row r="22" spans="1:17" customFormat="1" ht="34.5" customHeight="1" x14ac:dyDescent="0.3">
      <c r="D22" s="33"/>
      <c r="E22" s="33"/>
      <c r="F22" s="32"/>
      <c r="G22" s="33"/>
      <c r="H22" s="33"/>
      <c r="I22" s="33"/>
      <c r="J22" s="33"/>
      <c r="K22" s="33"/>
      <c r="L22" s="33"/>
    </row>
    <row r="23" spans="1:17" customFormat="1" ht="33.75" customHeight="1" x14ac:dyDescent="0.25">
      <c r="F23" s="32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3"/>
      <c r="D26" s="12"/>
      <c r="E26" s="12"/>
      <c r="F26" s="12"/>
      <c r="G26" s="13"/>
      <c r="K26" s="12"/>
      <c r="N26" s="11"/>
      <c r="O26" s="11"/>
      <c r="P26" s="11"/>
      <c r="Q26" s="11"/>
    </row>
    <row r="27" spans="1:17" x14ac:dyDescent="0.25">
      <c r="C27" s="13"/>
      <c r="D27" s="12"/>
      <c r="E27" s="12"/>
      <c r="F27" s="12"/>
      <c r="G27" s="13"/>
      <c r="K27" s="12"/>
      <c r="N27" s="11"/>
      <c r="O27" s="11"/>
      <c r="P27" s="11"/>
      <c r="Q27" s="11"/>
    </row>
    <row r="28" spans="1:17" x14ac:dyDescent="0.25">
      <c r="C28" s="13"/>
      <c r="D28" s="12"/>
      <c r="E28" s="12"/>
      <c r="F28" s="12"/>
      <c r="G28" s="13"/>
      <c r="I28" s="48"/>
      <c r="K28" s="12"/>
      <c r="N28" s="11"/>
      <c r="O28" s="11"/>
      <c r="P28" s="11"/>
      <c r="Q28" s="11"/>
    </row>
    <row r="29" spans="1:17" x14ac:dyDescent="0.25">
      <c r="C29" s="13"/>
      <c r="D29" s="12"/>
      <c r="E29" s="12"/>
      <c r="F29" s="12"/>
      <c r="G29" s="13"/>
      <c r="K29" s="12"/>
      <c r="N29" s="11"/>
      <c r="O29" s="11"/>
      <c r="P29" s="11"/>
      <c r="Q29" s="11"/>
    </row>
    <row r="30" spans="1:17" x14ac:dyDescent="0.25">
      <c r="C30" s="13"/>
      <c r="D30" s="12"/>
      <c r="E30" s="12"/>
      <c r="F30" s="12"/>
      <c r="G30" s="13"/>
      <c r="K30" s="12"/>
      <c r="N30" s="11"/>
      <c r="O30" s="11"/>
      <c r="P30" s="11"/>
      <c r="Q30" s="11"/>
    </row>
    <row r="31" spans="1:17" x14ac:dyDescent="0.25">
      <c r="C31" s="13"/>
      <c r="D31" s="12"/>
      <c r="E31" s="12"/>
      <c r="F31" s="12"/>
      <c r="G31" s="13"/>
      <c r="K31" s="12"/>
      <c r="N31" s="11"/>
      <c r="O31" s="11"/>
      <c r="P31" s="11"/>
      <c r="Q31" s="11"/>
    </row>
    <row r="32" spans="1:17" x14ac:dyDescent="0.25">
      <c r="C32" s="13"/>
      <c r="D32" s="12"/>
      <c r="E32" s="12"/>
      <c r="F32" s="12"/>
      <c r="G32" s="13"/>
      <c r="K32" s="12"/>
      <c r="N32" s="11"/>
      <c r="O32" s="11"/>
      <c r="P32" s="11"/>
      <c r="Q32" s="11"/>
    </row>
    <row r="33" spans="1:17" x14ac:dyDescent="0.25">
      <c r="C33" s="13"/>
      <c r="D33" s="12"/>
      <c r="E33" s="12"/>
      <c r="F33" s="12"/>
      <c r="G33" s="13"/>
      <c r="K33" s="12"/>
      <c r="N33" s="11"/>
      <c r="O33" s="11"/>
      <c r="P33" s="11"/>
      <c r="Q33" s="11"/>
    </row>
    <row r="34" spans="1:17" x14ac:dyDescent="0.25">
      <c r="C34" s="13"/>
      <c r="D34" s="12"/>
      <c r="E34" s="12"/>
      <c r="F34" s="12"/>
      <c r="G34" s="13"/>
      <c r="K34" s="12"/>
      <c r="N34" s="11"/>
      <c r="O34" s="11"/>
      <c r="P34" s="11"/>
      <c r="Q34" s="11"/>
    </row>
    <row r="35" spans="1:17" x14ac:dyDescent="0.25">
      <c r="C35" s="13"/>
      <c r="D35" s="12"/>
      <c r="E35" s="12"/>
      <c r="F35" s="12"/>
      <c r="G35" s="13"/>
      <c r="K35" s="12"/>
      <c r="N35" s="11"/>
      <c r="O35" s="11"/>
      <c r="P35" s="11"/>
      <c r="Q35" s="11"/>
    </row>
    <row r="36" spans="1:17" x14ac:dyDescent="0.25">
      <c r="C36" s="13"/>
      <c r="D36" s="12"/>
      <c r="E36" s="12"/>
      <c r="F36" s="12"/>
      <c r="G36" s="13"/>
      <c r="K36" s="12"/>
      <c r="N36" s="11"/>
      <c r="O36" s="11"/>
      <c r="P36" s="11"/>
      <c r="Q36" s="11"/>
    </row>
    <row r="37" spans="1:17" x14ac:dyDescent="0.25">
      <c r="C37" s="13"/>
      <c r="D37" s="12"/>
      <c r="E37" s="12"/>
      <c r="F37" s="12"/>
      <c r="G37" s="13"/>
      <c r="K37" s="12"/>
      <c r="N37" s="11"/>
      <c r="O37" s="11"/>
      <c r="P37" s="11"/>
      <c r="Q37" s="11"/>
    </row>
    <row r="38" spans="1:17" x14ac:dyDescent="0.25">
      <c r="C38" s="13"/>
      <c r="D38" s="12"/>
      <c r="E38" s="12"/>
      <c r="F38" s="12"/>
      <c r="G38" s="13"/>
      <c r="K38" s="12"/>
      <c r="N38" s="11"/>
      <c r="O38" s="11"/>
      <c r="P38" s="11"/>
      <c r="Q38" s="11"/>
    </row>
    <row r="39" spans="1:17" x14ac:dyDescent="0.25">
      <c r="C39" s="13"/>
      <c r="D39" s="12"/>
      <c r="E39" s="12"/>
      <c r="F39" s="12"/>
      <c r="G39" s="13"/>
      <c r="K39" s="12"/>
      <c r="N39" s="11"/>
      <c r="O39" s="11"/>
      <c r="P39" s="11"/>
      <c r="Q39" s="11"/>
    </row>
    <row r="40" spans="1:17" x14ac:dyDescent="0.25">
      <c r="C40" s="13"/>
      <c r="D40" s="12"/>
      <c r="E40" s="12"/>
      <c r="F40" s="12"/>
      <c r="G40" s="13"/>
      <c r="K40" s="12"/>
      <c r="N40" s="11"/>
      <c r="O40" s="11"/>
      <c r="P40" s="11"/>
      <c r="Q40" s="11"/>
    </row>
    <row r="41" spans="1:17" x14ac:dyDescent="0.25">
      <c r="C41" s="13"/>
      <c r="D41" s="12"/>
      <c r="E41" s="12"/>
      <c r="F41" s="12"/>
      <c r="G41" s="13"/>
      <c r="K41" s="12"/>
      <c r="N41" s="11"/>
      <c r="O41" s="11"/>
      <c r="P41" s="11"/>
      <c r="Q41" s="11"/>
    </row>
    <row r="42" spans="1:17" x14ac:dyDescent="0.25">
      <c r="C42" s="13"/>
      <c r="D42" s="12"/>
      <c r="E42" s="12"/>
      <c r="F42" s="12"/>
      <c r="G42" s="13"/>
      <c r="K42" s="12"/>
      <c r="N42" s="11"/>
      <c r="O42" s="11"/>
      <c r="P42" s="11"/>
      <c r="Q42" s="11"/>
    </row>
    <row r="43" spans="1:17" x14ac:dyDescent="0.25">
      <c r="C43" s="13"/>
      <c r="D43" s="12"/>
      <c r="E43" s="12"/>
      <c r="F43" s="12"/>
      <c r="G43" s="13"/>
      <c r="K43" s="12"/>
      <c r="N43" s="11"/>
      <c r="O43" s="11"/>
      <c r="P43" s="11"/>
      <c r="Q43" s="11"/>
    </row>
    <row r="44" spans="1:17" x14ac:dyDescent="0.25">
      <c r="C44" s="13"/>
      <c r="D44" s="12"/>
      <c r="E44" s="12"/>
      <c r="F44" s="12"/>
      <c r="G44" s="13"/>
      <c r="K44" s="12"/>
      <c r="N44" s="11"/>
      <c r="O44" s="11"/>
      <c r="P44" s="11"/>
      <c r="Q44" s="11"/>
    </row>
    <row r="45" spans="1:17" x14ac:dyDescent="0.25">
      <c r="A45" s="71" t="s">
        <v>56</v>
      </c>
      <c r="C45" s="13"/>
      <c r="D45" s="12"/>
      <c r="E45" s="12"/>
      <c r="F45" s="12"/>
      <c r="G45" s="13"/>
      <c r="K45" s="12"/>
      <c r="N45" s="11"/>
      <c r="O45" s="11"/>
      <c r="P45" s="11"/>
      <c r="Q45" s="11"/>
    </row>
    <row r="46" spans="1:17" ht="3" customHeight="1" x14ac:dyDescent="0.25">
      <c r="C46" s="13"/>
      <c r="D46" s="12"/>
      <c r="E46" s="12"/>
      <c r="F46" s="12"/>
      <c r="G46" s="13"/>
      <c r="K46" s="12"/>
      <c r="N46" s="11"/>
      <c r="O46" s="11"/>
      <c r="P46" s="11"/>
      <c r="Q46" s="11"/>
    </row>
    <row r="47" spans="1:17" ht="28.5" customHeight="1" x14ac:dyDescent="0.25">
      <c r="A47" s="92" t="s">
        <v>44</v>
      </c>
      <c r="B47" s="92"/>
      <c r="C47" s="92"/>
      <c r="D47" s="92"/>
    </row>
    <row r="48" spans="1:17" ht="38.25" x14ac:dyDescent="0.25">
      <c r="A48" s="31" t="s">
        <v>43</v>
      </c>
      <c r="B48" s="31" t="s">
        <v>42</v>
      </c>
      <c r="C48" s="31" t="s">
        <v>41</v>
      </c>
      <c r="D48" s="70" t="s">
        <v>55</v>
      </c>
      <c r="F48" s="12"/>
    </row>
    <row r="49" spans="1:12" ht="20.25" customHeight="1" x14ac:dyDescent="0.25">
      <c r="A49" s="27" t="s">
        <v>40</v>
      </c>
      <c r="B49" s="50">
        <v>407558</v>
      </c>
      <c r="C49" s="51">
        <v>633.85</v>
      </c>
      <c r="D49" s="73">
        <f>C49/$C$68</f>
        <v>0.46401903367496339</v>
      </c>
      <c r="E49" s="86"/>
      <c r="K49" s="13" t="s">
        <v>47</v>
      </c>
    </row>
    <row r="50" spans="1:12" ht="20.25" customHeight="1" x14ac:dyDescent="0.25">
      <c r="A50" s="30" t="s">
        <v>39</v>
      </c>
      <c r="B50" s="50">
        <v>51448</v>
      </c>
      <c r="C50" s="51">
        <v>715.5</v>
      </c>
      <c r="D50" s="73">
        <f t="shared" ref="D50:D65" si="0">C50/$C$68</f>
        <v>0.52379209370424595</v>
      </c>
      <c r="E50" s="86"/>
    </row>
    <row r="51" spans="1:12" ht="20.25" customHeight="1" x14ac:dyDescent="0.25">
      <c r="A51" s="30" t="s">
        <v>38</v>
      </c>
      <c r="B51" s="50">
        <v>64482</v>
      </c>
      <c r="C51" s="51">
        <v>532.71</v>
      </c>
      <c r="D51" s="73">
        <f t="shared" si="0"/>
        <v>0.38997803806734993</v>
      </c>
      <c r="E51" s="86"/>
    </row>
    <row r="52" spans="1:12" ht="18" customHeight="1" x14ac:dyDescent="0.25">
      <c r="A52" s="28" t="s">
        <v>37</v>
      </c>
      <c r="B52" s="52">
        <v>523488</v>
      </c>
      <c r="C52" s="53">
        <v>629.41</v>
      </c>
      <c r="D52" s="74">
        <f t="shared" si="0"/>
        <v>0.46076866764275254</v>
      </c>
      <c r="E52" s="86"/>
    </row>
    <row r="53" spans="1:12" ht="21" customHeight="1" x14ac:dyDescent="0.25">
      <c r="A53" s="27" t="s">
        <v>36</v>
      </c>
      <c r="B53" s="50">
        <v>176851</v>
      </c>
      <c r="C53" s="51">
        <v>572.83000000000004</v>
      </c>
      <c r="D53" s="73">
        <f t="shared" si="0"/>
        <v>0.41934846266471454</v>
      </c>
      <c r="E53" s="86"/>
    </row>
    <row r="54" spans="1:12" ht="21" customHeight="1" x14ac:dyDescent="0.25">
      <c r="A54" s="29" t="s">
        <v>35</v>
      </c>
      <c r="B54" s="50">
        <v>384</v>
      </c>
      <c r="C54" s="51">
        <v>567.07000000000005</v>
      </c>
      <c r="D54" s="73">
        <f t="shared" si="0"/>
        <v>0.41513177159590048</v>
      </c>
      <c r="E54" s="86"/>
    </row>
    <row r="55" spans="1:12" ht="18" customHeight="1" x14ac:dyDescent="0.25">
      <c r="A55" s="28" t="s">
        <v>34</v>
      </c>
      <c r="B55" s="52">
        <v>700723</v>
      </c>
      <c r="C55" s="53">
        <v>615.1</v>
      </c>
      <c r="D55" s="74">
        <f t="shared" si="0"/>
        <v>0.45029282576866764</v>
      </c>
      <c r="E55" s="86"/>
    </row>
    <row r="56" spans="1:12" ht="19.5" customHeight="1" x14ac:dyDescent="0.25">
      <c r="A56" s="27" t="s">
        <v>33</v>
      </c>
      <c r="B56" s="50">
        <v>84664</v>
      </c>
      <c r="C56" s="51">
        <v>419.15</v>
      </c>
      <c r="D56" s="73">
        <f t="shared" si="0"/>
        <v>0.30684480234260614</v>
      </c>
      <c r="E56" s="86"/>
    </row>
    <row r="57" spans="1:12" ht="19.5" customHeight="1" x14ac:dyDescent="0.25">
      <c r="A57" s="27" t="s">
        <v>32</v>
      </c>
      <c r="B57" s="50">
        <v>157523</v>
      </c>
      <c r="C57" s="51">
        <v>484.14</v>
      </c>
      <c r="D57" s="73">
        <f t="shared" si="0"/>
        <v>0.35442166910688139</v>
      </c>
      <c r="E57" s="86"/>
    </row>
    <row r="58" spans="1:12" ht="18.75" x14ac:dyDescent="0.25">
      <c r="A58" s="26" t="s">
        <v>31</v>
      </c>
      <c r="B58" s="54">
        <v>942910</v>
      </c>
      <c r="C58" s="55">
        <v>575.63</v>
      </c>
      <c r="D58" s="75">
        <f t="shared" si="0"/>
        <v>0.42139824304538798</v>
      </c>
    </row>
    <row r="59" spans="1:12" ht="19.5" customHeight="1" x14ac:dyDescent="0.25">
      <c r="A59" s="25" t="s">
        <v>30</v>
      </c>
      <c r="B59" s="56">
        <v>16097</v>
      </c>
      <c r="C59" s="57">
        <v>806.61</v>
      </c>
      <c r="D59" s="75">
        <f t="shared" si="0"/>
        <v>0.59049048316251829</v>
      </c>
      <c r="L59" s="48"/>
    </row>
    <row r="60" spans="1:12" ht="19.5" customHeight="1" x14ac:dyDescent="0.25">
      <c r="A60" s="25" t="s">
        <v>29</v>
      </c>
      <c r="B60" s="56">
        <v>72142</v>
      </c>
      <c r="C60" s="57">
        <v>1213.81</v>
      </c>
      <c r="D60" s="75">
        <f t="shared" si="0"/>
        <v>0.88858711566617854</v>
      </c>
    </row>
    <row r="61" spans="1:12" ht="19.5" customHeight="1" x14ac:dyDescent="0.25">
      <c r="A61" s="25" t="s">
        <v>28</v>
      </c>
      <c r="B61" s="56">
        <v>7340</v>
      </c>
      <c r="C61" s="57">
        <v>672.76</v>
      </c>
      <c r="D61" s="75">
        <f t="shared" si="0"/>
        <v>0.49250366032210835</v>
      </c>
    </row>
    <row r="62" spans="1:12" ht="19.5" customHeight="1" x14ac:dyDescent="0.3">
      <c r="A62" s="24" t="s">
        <v>27</v>
      </c>
      <c r="B62" s="58">
        <v>1038489</v>
      </c>
      <c r="C62" s="59">
        <v>624.23</v>
      </c>
      <c r="D62" s="76">
        <f t="shared" si="0"/>
        <v>0.4569765739385066</v>
      </c>
    </row>
    <row r="63" spans="1:12" ht="18.75" customHeight="1" x14ac:dyDescent="0.25">
      <c r="A63" s="23" t="s">
        <v>26</v>
      </c>
      <c r="B63" s="60">
        <v>21630</v>
      </c>
      <c r="C63" s="61">
        <v>770.27</v>
      </c>
      <c r="D63" s="73">
        <f t="shared" si="0"/>
        <v>0.56388726207906292</v>
      </c>
    </row>
    <row r="64" spans="1:12" ht="18.75" customHeight="1" x14ac:dyDescent="0.25">
      <c r="A64" s="23" t="s">
        <v>25</v>
      </c>
      <c r="B64" s="60">
        <v>106556</v>
      </c>
      <c r="C64" s="61">
        <v>644.61542916401231</v>
      </c>
      <c r="D64" s="73">
        <f t="shared" si="0"/>
        <v>0.47190002134993581</v>
      </c>
    </row>
    <row r="65" spans="1:17" ht="29.25" customHeight="1" x14ac:dyDescent="0.25">
      <c r="A65" s="23" t="s">
        <v>24</v>
      </c>
      <c r="B65" s="62">
        <v>94408</v>
      </c>
      <c r="C65" s="64">
        <v>915.62</v>
      </c>
      <c r="D65" s="79">
        <f t="shared" si="0"/>
        <v>0.67029282576866767</v>
      </c>
      <c r="K65" s="81"/>
    </row>
    <row r="66" spans="1:17" ht="30.75" customHeight="1" x14ac:dyDescent="0.25">
      <c r="A66" s="22" t="s">
        <v>23</v>
      </c>
      <c r="B66" s="62">
        <v>272094</v>
      </c>
      <c r="C66" s="63" t="s">
        <v>57</v>
      </c>
      <c r="D66" s="82">
        <v>0.28999999999999998</v>
      </c>
      <c r="E66" s="69"/>
      <c r="F66" s="87"/>
      <c r="G66" s="88"/>
      <c r="I66" s="21"/>
    </row>
    <row r="67" spans="1:17" ht="18" customHeight="1" x14ac:dyDescent="0.25">
      <c r="A67" s="20" t="s">
        <v>22</v>
      </c>
      <c r="B67" s="19">
        <v>13.17</v>
      </c>
      <c r="C67" s="18">
        <v>7.46</v>
      </c>
      <c r="F67" s="13"/>
      <c r="K67" s="12"/>
      <c r="M67" s="11"/>
      <c r="N67" s="11"/>
      <c r="O67" s="11"/>
      <c r="P67" s="11"/>
      <c r="Q67" s="11"/>
    </row>
    <row r="68" spans="1:17" ht="25.5" customHeight="1" x14ac:dyDescent="0.25">
      <c r="A68" s="91" t="s">
        <v>58</v>
      </c>
      <c r="B68" s="91"/>
      <c r="C68" s="77">
        <v>1366</v>
      </c>
      <c r="F68" s="13"/>
      <c r="K68" s="12"/>
      <c r="M68" s="11"/>
      <c r="N68" s="11"/>
      <c r="O68" s="11"/>
      <c r="P68" s="11"/>
      <c r="Q68" s="11"/>
    </row>
    <row r="95" spans="1:6" x14ac:dyDescent="0.25">
      <c r="A95" s="17" t="s">
        <v>21</v>
      </c>
      <c r="B95" s="16"/>
      <c r="C95"/>
      <c r="D95"/>
      <c r="E95"/>
      <c r="F95"/>
    </row>
    <row r="96" spans="1:6" ht="12" customHeight="1" x14ac:dyDescent="0.25">
      <c r="A96" s="17" t="s">
        <v>20</v>
      </c>
      <c r="B96" s="16"/>
      <c r="C96" s="16"/>
      <c r="D96" s="16"/>
      <c r="E96" s="16"/>
      <c r="F96" s="16"/>
    </row>
    <row r="97" spans="1:12" ht="5.25" customHeight="1" x14ac:dyDescent="0.25"/>
    <row r="98" spans="1:12" ht="15" customHeight="1" x14ac:dyDescent="0.25">
      <c r="A98" s="94" t="s">
        <v>45</v>
      </c>
      <c r="B98" s="94"/>
      <c r="C98" s="94"/>
      <c r="D98" s="94"/>
      <c r="E98" s="14"/>
      <c r="F98" s="14"/>
      <c r="G98" s="14"/>
      <c r="H98" s="14"/>
      <c r="I98" s="14"/>
      <c r="J98" s="14"/>
      <c r="K98" s="14"/>
      <c r="L98" s="14"/>
    </row>
    <row r="99" spans="1:12" ht="15" customHeight="1" x14ac:dyDescent="0.25">
      <c r="A99" s="94"/>
      <c r="B99" s="94"/>
      <c r="C99" s="94"/>
      <c r="D99" s="94"/>
      <c r="E99" s="15"/>
      <c r="F99" s="15"/>
      <c r="G99" s="15"/>
      <c r="H99" s="15"/>
      <c r="I99" s="15"/>
      <c r="J99" s="15"/>
      <c r="K99" s="15"/>
      <c r="L99" s="15"/>
    </row>
    <row r="100" spans="1:12" ht="11.25" customHeight="1" x14ac:dyDescent="0.25">
      <c r="A100" s="94"/>
      <c r="B100" s="94"/>
      <c r="C100" s="94"/>
      <c r="D100" s="94"/>
    </row>
    <row r="101" spans="1:12" ht="67.5" customHeight="1" x14ac:dyDescent="0.25">
      <c r="A101" s="94" t="s">
        <v>46</v>
      </c>
      <c r="B101" s="94"/>
      <c r="C101" s="94"/>
      <c r="D101" s="94"/>
    </row>
    <row r="102" spans="1:12" ht="59.25" customHeight="1" x14ac:dyDescent="0.25">
      <c r="A102" s="93" t="s">
        <v>53</v>
      </c>
      <c r="B102" s="93"/>
      <c r="C102" s="93"/>
      <c r="D102" s="93"/>
    </row>
    <row r="117" spans="1:11" ht="15" customHeight="1" x14ac:dyDescent="0.25">
      <c r="A117" s="89"/>
      <c r="B117" s="89"/>
      <c r="C117" s="89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5">
      <c r="A118" s="89"/>
      <c r="B118" s="89"/>
      <c r="C118" s="89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zoomScaleNormal="100" workbookViewId="0"/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95" t="s">
        <v>12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x14ac:dyDescent="0.25">
      <c r="R3" s="7"/>
    </row>
    <row r="4" spans="2:29" x14ac:dyDescent="0.25">
      <c r="R4" s="7"/>
    </row>
    <row r="5" spans="2:29" x14ac:dyDescent="0.25">
      <c r="B5" t="s">
        <v>59</v>
      </c>
      <c r="I5" s="12"/>
      <c r="R5" s="7"/>
    </row>
    <row r="6" spans="2:29" ht="34.5" customHeight="1" x14ac:dyDescent="0.25">
      <c r="B6" s="4" t="s">
        <v>11</v>
      </c>
      <c r="C6" s="4" t="s">
        <v>0</v>
      </c>
      <c r="D6" s="4" t="s">
        <v>8</v>
      </c>
      <c r="E6" s="4" t="s">
        <v>60</v>
      </c>
      <c r="R6" s="66"/>
    </row>
    <row r="7" spans="2:29" x14ac:dyDescent="0.25">
      <c r="B7" s="5" t="s">
        <v>9</v>
      </c>
      <c r="C7" s="2">
        <v>58915</v>
      </c>
      <c r="D7" s="10">
        <v>295.52</v>
      </c>
      <c r="E7" s="3">
        <f t="shared" ref="E7:E30" si="0">D7/$D$33</f>
        <v>0.21633967789165445</v>
      </c>
    </row>
    <row r="8" spans="2:29" x14ac:dyDescent="0.25">
      <c r="B8" s="5" t="s">
        <v>1</v>
      </c>
      <c r="C8" s="2">
        <v>46759</v>
      </c>
      <c r="D8" s="10">
        <v>375.34</v>
      </c>
      <c r="E8" s="3">
        <f t="shared" si="0"/>
        <v>0.27477306002928253</v>
      </c>
    </row>
    <row r="9" spans="2:29" x14ac:dyDescent="0.25">
      <c r="B9" s="5" t="s">
        <v>2</v>
      </c>
      <c r="C9" s="2">
        <v>49634</v>
      </c>
      <c r="D9" s="10">
        <v>484.12</v>
      </c>
      <c r="E9" s="3">
        <f t="shared" si="0"/>
        <v>0.35440702781844802</v>
      </c>
    </row>
    <row r="10" spans="2:29" x14ac:dyDescent="0.25">
      <c r="B10" s="5">
        <v>30</v>
      </c>
      <c r="C10" s="2">
        <v>20466</v>
      </c>
      <c r="D10" s="10">
        <v>604.24</v>
      </c>
      <c r="E10" s="3">
        <f t="shared" si="0"/>
        <v>0.44234260614934112</v>
      </c>
    </row>
    <row r="11" spans="2:29" x14ac:dyDescent="0.25">
      <c r="B11" s="5">
        <v>31</v>
      </c>
      <c r="C11" s="2">
        <v>12844</v>
      </c>
      <c r="D11" s="10">
        <v>624.99</v>
      </c>
      <c r="E11" s="3">
        <f t="shared" si="0"/>
        <v>0.45753294289897511</v>
      </c>
    </row>
    <row r="12" spans="2:29" x14ac:dyDescent="0.25">
      <c r="B12" s="5">
        <v>32</v>
      </c>
      <c r="C12" s="2">
        <v>12062</v>
      </c>
      <c r="D12" s="10">
        <v>635.38</v>
      </c>
      <c r="E12" s="3">
        <f t="shared" si="0"/>
        <v>0.46513909224011712</v>
      </c>
    </row>
    <row r="13" spans="2:29" x14ac:dyDescent="0.25">
      <c r="B13" s="5">
        <v>33</v>
      </c>
      <c r="C13" s="2">
        <v>10607</v>
      </c>
      <c r="D13" s="10">
        <v>659.21</v>
      </c>
      <c r="E13" s="3">
        <f t="shared" si="0"/>
        <v>0.48258418740849196</v>
      </c>
    </row>
    <row r="14" spans="2:29" x14ac:dyDescent="0.25">
      <c r="B14" s="5">
        <v>34</v>
      </c>
      <c r="C14" s="2">
        <v>8444</v>
      </c>
      <c r="D14" s="10">
        <v>699.69</v>
      </c>
      <c r="E14" s="3">
        <f t="shared" si="0"/>
        <v>0.51221815519765745</v>
      </c>
    </row>
    <row r="15" spans="2:29" x14ac:dyDescent="0.25">
      <c r="B15" s="5">
        <v>35</v>
      </c>
      <c r="C15" s="2">
        <v>42351</v>
      </c>
      <c r="D15" s="10">
        <v>713.32</v>
      </c>
      <c r="E15" s="3">
        <f t="shared" si="0"/>
        <v>0.52219619326500732</v>
      </c>
    </row>
    <row r="16" spans="2:29" x14ac:dyDescent="0.25">
      <c r="B16" s="5">
        <v>36</v>
      </c>
      <c r="C16" s="2">
        <v>14204</v>
      </c>
      <c r="D16" s="10">
        <v>756.67</v>
      </c>
      <c r="E16" s="3">
        <f t="shared" si="0"/>
        <v>0.55393118594436308</v>
      </c>
    </row>
    <row r="17" spans="2:5" x14ac:dyDescent="0.25">
      <c r="B17" s="5">
        <v>37</v>
      </c>
      <c r="C17" s="2">
        <v>12597</v>
      </c>
      <c r="D17" s="10">
        <v>797.4</v>
      </c>
      <c r="E17" s="3">
        <f t="shared" si="0"/>
        <v>0.58374816983894584</v>
      </c>
    </row>
    <row r="18" spans="2:5" x14ac:dyDescent="0.25">
      <c r="B18" s="5">
        <v>38</v>
      </c>
      <c r="C18" s="2">
        <v>12317</v>
      </c>
      <c r="D18" s="10">
        <v>841.27</v>
      </c>
      <c r="E18" s="3">
        <f t="shared" si="0"/>
        <v>0.61586383601756955</v>
      </c>
    </row>
    <row r="19" spans="2:5" x14ac:dyDescent="0.25">
      <c r="B19" s="5">
        <v>39</v>
      </c>
      <c r="C19" s="2">
        <v>11950</v>
      </c>
      <c r="D19" s="10">
        <v>884.95</v>
      </c>
      <c r="E19" s="3">
        <f t="shared" si="0"/>
        <v>0.64784040995607617</v>
      </c>
    </row>
    <row r="20" spans="2:5" x14ac:dyDescent="0.25">
      <c r="B20" s="5">
        <v>40</v>
      </c>
      <c r="C20" s="2">
        <v>26906</v>
      </c>
      <c r="D20" s="10">
        <v>872.89</v>
      </c>
      <c r="E20" s="3">
        <f t="shared" si="0"/>
        <v>0.63901171303074666</v>
      </c>
    </row>
    <row r="21" spans="2:5" x14ac:dyDescent="0.25">
      <c r="B21" s="5">
        <v>41</v>
      </c>
      <c r="C21" s="2">
        <v>14128</v>
      </c>
      <c r="D21" s="10">
        <v>893.64</v>
      </c>
      <c r="E21" s="3">
        <f t="shared" si="0"/>
        <v>0.65420204978038066</v>
      </c>
    </row>
    <row r="22" spans="2:5" x14ac:dyDescent="0.25">
      <c r="B22" s="5">
        <v>42</v>
      </c>
      <c r="C22" s="2">
        <v>10929</v>
      </c>
      <c r="D22" s="10">
        <v>900.26</v>
      </c>
      <c r="E22" s="3">
        <f t="shared" si="0"/>
        <v>0.65904831625183014</v>
      </c>
    </row>
    <row r="23" spans="2:5" x14ac:dyDescent="0.25">
      <c r="B23" s="5">
        <v>43</v>
      </c>
      <c r="C23" s="2">
        <v>10043</v>
      </c>
      <c r="D23" s="10">
        <v>899.35</v>
      </c>
      <c r="E23" s="3">
        <f t="shared" si="0"/>
        <v>0.65838213762811126</v>
      </c>
    </row>
    <row r="24" spans="2:5" x14ac:dyDescent="0.25">
      <c r="B24" s="5">
        <v>44</v>
      </c>
      <c r="C24" s="2">
        <v>8720</v>
      </c>
      <c r="D24" s="10">
        <v>917.59</v>
      </c>
      <c r="E24" s="3">
        <f t="shared" si="0"/>
        <v>0.67173499267935577</v>
      </c>
    </row>
    <row r="25" spans="2:5" x14ac:dyDescent="0.25">
      <c r="B25" s="5">
        <v>45</v>
      </c>
      <c r="C25" s="2">
        <v>8258</v>
      </c>
      <c r="D25" s="10">
        <v>924.66</v>
      </c>
      <c r="E25" s="3">
        <f t="shared" si="0"/>
        <v>0.67691068814055633</v>
      </c>
    </row>
    <row r="26" spans="2:5" x14ac:dyDescent="0.25">
      <c r="B26" s="5" t="s">
        <v>3</v>
      </c>
      <c r="C26" s="2">
        <v>15424</v>
      </c>
      <c r="D26" s="10">
        <v>1025.8</v>
      </c>
      <c r="E26" s="3">
        <f t="shared" si="0"/>
        <v>0.75095168374816978</v>
      </c>
    </row>
    <row r="27" spans="2:5" x14ac:dyDescent="0.25">
      <c r="B27" s="5" t="s">
        <v>4</v>
      </c>
      <c r="C27" s="6">
        <v>407558</v>
      </c>
      <c r="D27" s="68">
        <v>633.85</v>
      </c>
      <c r="E27" s="80">
        <f t="shared" si="0"/>
        <v>0.46401903367496339</v>
      </c>
    </row>
    <row r="28" spans="2:5" x14ac:dyDescent="0.25">
      <c r="B28" s="5" t="s">
        <v>5</v>
      </c>
      <c r="C28" s="2">
        <v>219731</v>
      </c>
      <c r="D28" s="10">
        <v>454.87</v>
      </c>
      <c r="E28" s="3">
        <f t="shared" si="0"/>
        <v>0.33299414348462664</v>
      </c>
    </row>
    <row r="29" spans="2:5" x14ac:dyDescent="0.25">
      <c r="B29" s="5" t="s">
        <v>6</v>
      </c>
      <c r="C29" s="2">
        <v>93419</v>
      </c>
      <c r="D29" s="10">
        <v>770.07</v>
      </c>
      <c r="E29" s="3">
        <f t="shared" si="0"/>
        <v>0.56374084919472922</v>
      </c>
    </row>
    <row r="30" spans="2:5" x14ac:dyDescent="0.25">
      <c r="B30" s="5" t="s">
        <v>7</v>
      </c>
      <c r="C30" s="2">
        <v>94408</v>
      </c>
      <c r="D30" s="10">
        <v>915.62</v>
      </c>
      <c r="E30" s="3">
        <f t="shared" si="0"/>
        <v>0.67029282576866767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0.5" customHeight="1" x14ac:dyDescent="0.25">
      <c r="B33" s="96" t="s">
        <v>58</v>
      </c>
      <c r="C33" s="96"/>
      <c r="D33" s="72">
        <v>1366</v>
      </c>
    </row>
    <row r="34" spans="2:4" x14ac:dyDescent="0.25">
      <c r="D34" s="13" t="s">
        <v>48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6"/>
  <sheetViews>
    <sheetView workbookViewId="0"/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5" t="s">
        <v>17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prosinac 2024. (isplata u siječnju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studeni 2024.</v>
      </c>
    </row>
    <row r="7" spans="2:29" x14ac:dyDescent="0.25">
      <c r="B7" s="5" t="s">
        <v>10</v>
      </c>
      <c r="C7" s="2">
        <v>26152</v>
      </c>
      <c r="D7" s="10">
        <v>685.01</v>
      </c>
      <c r="E7" s="3">
        <f t="shared" ref="E7:E13" si="0">D7/$D$16</f>
        <v>0.50147144948755484</v>
      </c>
      <c r="G7" s="67"/>
      <c r="H7" s="1"/>
    </row>
    <row r="8" spans="2:29" x14ac:dyDescent="0.25">
      <c r="B8" s="5">
        <v>42</v>
      </c>
      <c r="C8" s="2">
        <v>11144</v>
      </c>
      <c r="D8" s="10">
        <v>713.5</v>
      </c>
      <c r="E8" s="3">
        <f t="shared" si="0"/>
        <v>0.52232796486090771</v>
      </c>
    </row>
    <row r="9" spans="2:29" x14ac:dyDescent="0.25">
      <c r="B9" s="5">
        <v>43</v>
      </c>
      <c r="C9" s="2">
        <v>6286</v>
      </c>
      <c r="D9" s="10">
        <v>746.18</v>
      </c>
      <c r="E9" s="3">
        <f t="shared" si="0"/>
        <v>0.54625183016105416</v>
      </c>
    </row>
    <row r="10" spans="2:29" x14ac:dyDescent="0.25">
      <c r="B10" s="5">
        <v>44</v>
      </c>
      <c r="C10" s="2">
        <v>3716</v>
      </c>
      <c r="D10" s="10">
        <v>777.91</v>
      </c>
      <c r="E10" s="3">
        <f t="shared" si="0"/>
        <v>0.56948023426061489</v>
      </c>
    </row>
    <row r="11" spans="2:29" x14ac:dyDescent="0.25">
      <c r="B11" s="5">
        <v>45</v>
      </c>
      <c r="C11" s="2">
        <v>2180</v>
      </c>
      <c r="D11" s="10">
        <v>802.03</v>
      </c>
      <c r="E11" s="3">
        <f t="shared" si="0"/>
        <v>0.58713762811127379</v>
      </c>
    </row>
    <row r="12" spans="2:29" x14ac:dyDescent="0.25">
      <c r="B12" s="5" t="s">
        <v>3</v>
      </c>
      <c r="C12" s="2">
        <v>1970</v>
      </c>
      <c r="D12" s="10">
        <v>820.13</v>
      </c>
      <c r="E12" s="3">
        <f t="shared" si="0"/>
        <v>0.60038799414348465</v>
      </c>
    </row>
    <row r="13" spans="2:29" x14ac:dyDescent="0.25">
      <c r="B13" s="5" t="s">
        <v>4</v>
      </c>
      <c r="C13" s="46">
        <v>51448</v>
      </c>
      <c r="D13" s="85">
        <v>715.5</v>
      </c>
      <c r="E13" s="80">
        <f t="shared" si="0"/>
        <v>0.52379209370424595</v>
      </c>
      <c r="H13" s="1"/>
    </row>
    <row r="14" spans="2:29" x14ac:dyDescent="0.25">
      <c r="B14" s="84" t="s">
        <v>51</v>
      </c>
    </row>
    <row r="15" spans="2:29" x14ac:dyDescent="0.25">
      <c r="B15" s="84" t="s">
        <v>50</v>
      </c>
    </row>
    <row r="16" spans="2:29" ht="44.25" customHeight="1" x14ac:dyDescent="0.25">
      <c r="B16" s="96" t="str">
        <f>'starosna mirovina BMU'!B33:C33</f>
        <v>Prosječna mjesečna isplaćena netoplaća Republike Hrvatske za studeni 2024. u eurima (EUR) (izvor: DZS)</v>
      </c>
      <c r="C16" s="96"/>
      <c r="D16" s="47">
        <f>'starosna mirovina BMU'!D33</f>
        <v>1366</v>
      </c>
    </row>
  </sheetData>
  <mergeCells count="2">
    <mergeCell ref="B2:E2"/>
    <mergeCell ref="B16:C16"/>
  </mergeCells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conditionalFormatting sqref="E7:E1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7" t="s">
        <v>18</v>
      </c>
      <c r="C2" s="97"/>
      <c r="D2" s="97"/>
      <c r="E2" s="9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prosinac 2024. (isplata u siječnju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studeni 2024.</v>
      </c>
    </row>
    <row r="7" spans="2:29" x14ac:dyDescent="0.25">
      <c r="B7" s="5" t="s">
        <v>9</v>
      </c>
      <c r="C7" s="2">
        <v>17813</v>
      </c>
      <c r="D7" s="10">
        <v>374.19248582495931</v>
      </c>
      <c r="E7" s="3">
        <f t="shared" ref="E7:E30" si="0">D7/$D$33</f>
        <v>0.27393300572837431</v>
      </c>
    </row>
    <row r="8" spans="2:29" x14ac:dyDescent="0.25">
      <c r="B8" s="5" t="s">
        <v>1</v>
      </c>
      <c r="C8" s="2">
        <v>15013</v>
      </c>
      <c r="D8" s="10">
        <v>511.93</v>
      </c>
      <c r="E8" s="3">
        <f t="shared" si="0"/>
        <v>0.37476573938506591</v>
      </c>
      <c r="I8" s="78"/>
    </row>
    <row r="9" spans="2:29" x14ac:dyDescent="0.25">
      <c r="B9" s="5" t="s">
        <v>2</v>
      </c>
      <c r="C9" s="2">
        <v>16546</v>
      </c>
      <c r="D9" s="10">
        <v>602.54999999999995</v>
      </c>
      <c r="E9" s="3">
        <f t="shared" si="0"/>
        <v>0.44110541727672031</v>
      </c>
    </row>
    <row r="10" spans="2:29" x14ac:dyDescent="0.25">
      <c r="B10" s="5">
        <v>30</v>
      </c>
      <c r="C10" s="2">
        <v>3079</v>
      </c>
      <c r="D10" s="10">
        <v>643.02</v>
      </c>
      <c r="E10" s="3">
        <f t="shared" si="0"/>
        <v>0.47073206442166909</v>
      </c>
    </row>
    <row r="11" spans="2:29" x14ac:dyDescent="0.25">
      <c r="B11" s="5">
        <v>31</v>
      </c>
      <c r="C11" s="2">
        <v>2537</v>
      </c>
      <c r="D11" s="10">
        <v>650.41999999999996</v>
      </c>
      <c r="E11" s="3">
        <f t="shared" si="0"/>
        <v>0.47614934114202045</v>
      </c>
    </row>
    <row r="12" spans="2:29" x14ac:dyDescent="0.25">
      <c r="B12" s="5">
        <v>32</v>
      </c>
      <c r="C12" s="2">
        <v>2234</v>
      </c>
      <c r="D12" s="10">
        <v>659.11</v>
      </c>
      <c r="E12" s="3">
        <f t="shared" si="0"/>
        <v>0.48251098096632505</v>
      </c>
    </row>
    <row r="13" spans="2:29" x14ac:dyDescent="0.25">
      <c r="B13" s="5">
        <v>33</v>
      </c>
      <c r="C13" s="2">
        <v>1867</v>
      </c>
      <c r="D13" s="10">
        <v>678.11</v>
      </c>
      <c r="E13" s="3">
        <f t="shared" si="0"/>
        <v>0.49642020497803807</v>
      </c>
    </row>
    <row r="14" spans="2:29" x14ac:dyDescent="0.25">
      <c r="B14" s="5">
        <v>34</v>
      </c>
      <c r="C14" s="2">
        <v>1424</v>
      </c>
      <c r="D14" s="10">
        <v>672.85</v>
      </c>
      <c r="E14" s="3">
        <f t="shared" si="0"/>
        <v>0.4925695461200586</v>
      </c>
    </row>
    <row r="15" spans="2:29" x14ac:dyDescent="0.25">
      <c r="B15" s="5">
        <v>35</v>
      </c>
      <c r="C15" s="2">
        <v>1164</v>
      </c>
      <c r="D15" s="10">
        <v>665.38</v>
      </c>
      <c r="E15" s="3">
        <f t="shared" si="0"/>
        <v>0.48710102489019036</v>
      </c>
    </row>
    <row r="16" spans="2:29" x14ac:dyDescent="0.25">
      <c r="B16" s="5">
        <v>36</v>
      </c>
      <c r="C16" s="2">
        <v>877</v>
      </c>
      <c r="D16" s="10">
        <v>684.75</v>
      </c>
      <c r="E16" s="3">
        <f t="shared" si="0"/>
        <v>0.50128111273792098</v>
      </c>
    </row>
    <row r="17" spans="2:10" x14ac:dyDescent="0.25">
      <c r="B17" s="5">
        <v>37</v>
      </c>
      <c r="C17" s="2">
        <v>646</v>
      </c>
      <c r="D17" s="10">
        <v>667.87</v>
      </c>
      <c r="E17" s="3">
        <f t="shared" si="0"/>
        <v>0.48892386530014642</v>
      </c>
    </row>
    <row r="18" spans="2:10" x14ac:dyDescent="0.25">
      <c r="B18" s="5">
        <v>38</v>
      </c>
      <c r="C18" s="2">
        <v>486</v>
      </c>
      <c r="D18" s="10">
        <v>694.68</v>
      </c>
      <c r="E18" s="3">
        <f t="shared" si="0"/>
        <v>0.50855051244509508</v>
      </c>
    </row>
    <row r="19" spans="2:10" x14ac:dyDescent="0.25">
      <c r="B19" s="5">
        <v>39</v>
      </c>
      <c r="C19" s="2">
        <v>288</v>
      </c>
      <c r="D19" s="10">
        <v>701.16</v>
      </c>
      <c r="E19" s="3">
        <f t="shared" si="0"/>
        <v>0.51329428989751091</v>
      </c>
    </row>
    <row r="20" spans="2:10" x14ac:dyDescent="0.25">
      <c r="B20" s="5">
        <v>40</v>
      </c>
      <c r="C20" s="2">
        <v>231</v>
      </c>
      <c r="D20" s="10">
        <v>681.58</v>
      </c>
      <c r="E20" s="3">
        <f t="shared" si="0"/>
        <v>0.49896046852122988</v>
      </c>
    </row>
    <row r="21" spans="2:10" x14ac:dyDescent="0.25">
      <c r="B21" s="5">
        <v>41</v>
      </c>
      <c r="C21" s="2">
        <v>121</v>
      </c>
      <c r="D21" s="10">
        <v>701.67</v>
      </c>
      <c r="E21" s="3">
        <f t="shared" si="0"/>
        <v>0.51366764275256216</v>
      </c>
    </row>
    <row r="22" spans="2:10" x14ac:dyDescent="0.25">
      <c r="B22" s="5">
        <v>42</v>
      </c>
      <c r="C22" s="2">
        <v>57</v>
      </c>
      <c r="D22" s="10">
        <v>728.61</v>
      </c>
      <c r="E22" s="3">
        <f t="shared" si="0"/>
        <v>0.53338945827232798</v>
      </c>
    </row>
    <row r="23" spans="2:10" x14ac:dyDescent="0.25">
      <c r="B23" s="5">
        <v>43</v>
      </c>
      <c r="C23" s="2">
        <v>43</v>
      </c>
      <c r="D23" s="10">
        <v>716.66</v>
      </c>
      <c r="E23" s="3">
        <f t="shared" si="0"/>
        <v>0.52464128843338209</v>
      </c>
    </row>
    <row r="24" spans="2:10" x14ac:dyDescent="0.25">
      <c r="B24" s="5">
        <v>44</v>
      </c>
      <c r="C24" s="2">
        <v>27</v>
      </c>
      <c r="D24" s="10">
        <v>745.83</v>
      </c>
      <c r="E24" s="3">
        <f t="shared" si="0"/>
        <v>0.54599560761346999</v>
      </c>
    </row>
    <row r="25" spans="2:10" x14ac:dyDescent="0.25">
      <c r="B25" s="5">
        <v>45</v>
      </c>
      <c r="C25" s="2">
        <v>13</v>
      </c>
      <c r="D25" s="10">
        <v>750.56</v>
      </c>
      <c r="E25" s="3">
        <f t="shared" si="0"/>
        <v>0.54945827232796485</v>
      </c>
    </row>
    <row r="26" spans="2:10" x14ac:dyDescent="0.25">
      <c r="B26" s="5" t="s">
        <v>3</v>
      </c>
      <c r="C26" s="2">
        <v>16</v>
      </c>
      <c r="D26" s="10">
        <v>770</v>
      </c>
      <c r="E26" s="3">
        <f t="shared" si="0"/>
        <v>0.56368960468521234</v>
      </c>
    </row>
    <row r="27" spans="2:10" x14ac:dyDescent="0.25">
      <c r="B27" s="5" t="s">
        <v>4</v>
      </c>
      <c r="C27" s="6">
        <v>64482</v>
      </c>
      <c r="D27" s="68">
        <v>532.71</v>
      </c>
      <c r="E27" s="80">
        <f t="shared" si="0"/>
        <v>0.38997803806734993</v>
      </c>
      <c r="J27" s="1"/>
    </row>
    <row r="28" spans="2:10" x14ac:dyDescent="0.25">
      <c r="B28" s="5" t="s">
        <v>5</v>
      </c>
      <c r="C28" s="2">
        <v>60513</v>
      </c>
      <c r="D28" s="10">
        <v>522.99</v>
      </c>
      <c r="E28" s="3">
        <f t="shared" si="0"/>
        <v>0.38286237188872624</v>
      </c>
    </row>
    <row r="29" spans="2:10" x14ac:dyDescent="0.25">
      <c r="B29" s="5" t="s">
        <v>6</v>
      </c>
      <c r="C29" s="2">
        <v>3461</v>
      </c>
      <c r="D29" s="10">
        <v>677.85</v>
      </c>
      <c r="E29" s="3">
        <f t="shared" si="0"/>
        <v>0.49622986822840409</v>
      </c>
    </row>
    <row r="30" spans="2:10" x14ac:dyDescent="0.25">
      <c r="B30" s="5" t="s">
        <v>7</v>
      </c>
      <c r="C30" s="2">
        <v>508</v>
      </c>
      <c r="D30" s="10">
        <v>702.58</v>
      </c>
      <c r="E30" s="3">
        <f t="shared" si="0"/>
        <v>0.51433382137628114</v>
      </c>
    </row>
    <row r="31" spans="2:10" x14ac:dyDescent="0.25">
      <c r="B31" s="84" t="s">
        <v>51</v>
      </c>
    </row>
    <row r="32" spans="2:10" x14ac:dyDescent="0.25">
      <c r="B32" s="84" t="s">
        <v>50</v>
      </c>
    </row>
    <row r="33" spans="2:4" ht="46.5" customHeight="1" x14ac:dyDescent="0.25">
      <c r="B33" s="96" t="str">
        <f>'starosna mirovina BMU'!B33:C33</f>
        <v>Prosječna mjesečna isplaćena netoplaća Republike Hrvatske za studeni 2024. u eurima (EUR) (izvor: DZS)</v>
      </c>
      <c r="C33" s="96"/>
      <c r="D33" s="47">
        <f>'starosna mirovina BMU'!D33</f>
        <v>1366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0"/>
  <sheetViews>
    <sheetView workbookViewId="0">
      <selection activeCell="C7" sqref="C7:D27"/>
    </sheetView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5" t="s">
        <v>13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prosinac 2024. (isplata u siječnju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studeni 2024.</v>
      </c>
    </row>
    <row r="7" spans="2:29" x14ac:dyDescent="0.25">
      <c r="B7" s="5">
        <v>30</v>
      </c>
      <c r="C7" s="2">
        <v>19344</v>
      </c>
      <c r="D7" s="10">
        <v>478.04870347394547</v>
      </c>
      <c r="E7" s="3">
        <f t="shared" ref="E7:E27" si="0">D7/$D$30</f>
        <v>0.34996244763832024</v>
      </c>
    </row>
    <row r="8" spans="2:29" x14ac:dyDescent="0.25">
      <c r="B8" s="5">
        <v>31</v>
      </c>
      <c r="C8" s="2">
        <v>10176</v>
      </c>
      <c r="D8" s="10">
        <v>475.09</v>
      </c>
      <c r="E8" s="3">
        <f t="shared" si="0"/>
        <v>0.34779648609077596</v>
      </c>
    </row>
    <row r="9" spans="2:29" x14ac:dyDescent="0.25">
      <c r="B9" s="5">
        <v>32</v>
      </c>
      <c r="C9" s="2">
        <v>10954</v>
      </c>
      <c r="D9" s="10">
        <v>488.91</v>
      </c>
      <c r="E9" s="3">
        <f t="shared" si="0"/>
        <v>0.35791361639824304</v>
      </c>
    </row>
    <row r="10" spans="2:29" x14ac:dyDescent="0.25">
      <c r="B10" s="5">
        <v>33</v>
      </c>
      <c r="C10" s="2">
        <v>10337</v>
      </c>
      <c r="D10" s="10">
        <v>508.96</v>
      </c>
      <c r="E10" s="3">
        <f t="shared" si="0"/>
        <v>0.37259150805270863</v>
      </c>
    </row>
    <row r="11" spans="2:29" x14ac:dyDescent="0.25">
      <c r="B11" s="5">
        <v>34</v>
      </c>
      <c r="C11" s="2">
        <v>8391</v>
      </c>
      <c r="D11" s="10">
        <v>522.46</v>
      </c>
      <c r="E11" s="3">
        <f t="shared" si="0"/>
        <v>0.38247437774524162</v>
      </c>
    </row>
    <row r="12" spans="2:29" x14ac:dyDescent="0.25">
      <c r="B12" s="5">
        <v>35</v>
      </c>
      <c r="C12" s="2">
        <v>29218</v>
      </c>
      <c r="D12" s="10">
        <v>583.64</v>
      </c>
      <c r="E12" s="3">
        <f t="shared" si="0"/>
        <v>0.42726207906295754</v>
      </c>
    </row>
    <row r="13" spans="2:29" x14ac:dyDescent="0.25">
      <c r="B13" s="5">
        <v>36</v>
      </c>
      <c r="C13" s="2">
        <v>18657</v>
      </c>
      <c r="D13" s="10">
        <v>584.6</v>
      </c>
      <c r="E13" s="3">
        <f t="shared" si="0"/>
        <v>0.42796486090775993</v>
      </c>
    </row>
    <row r="14" spans="2:29" x14ac:dyDescent="0.25">
      <c r="B14" s="5">
        <v>37</v>
      </c>
      <c r="C14" s="2">
        <v>18284</v>
      </c>
      <c r="D14" s="10">
        <v>598.77</v>
      </c>
      <c r="E14" s="3">
        <f t="shared" si="0"/>
        <v>0.43833821376281112</v>
      </c>
    </row>
    <row r="15" spans="2:29" x14ac:dyDescent="0.25">
      <c r="B15" s="5">
        <v>38</v>
      </c>
      <c r="C15" s="2">
        <v>16997</v>
      </c>
      <c r="D15" s="10">
        <v>612.03</v>
      </c>
      <c r="E15" s="3">
        <f t="shared" si="0"/>
        <v>0.44804538799414345</v>
      </c>
    </row>
    <row r="16" spans="2:29" x14ac:dyDescent="0.25">
      <c r="B16" s="5">
        <v>39</v>
      </c>
      <c r="C16" s="2">
        <v>14053</v>
      </c>
      <c r="D16" s="10">
        <v>636.54999999999995</v>
      </c>
      <c r="E16" s="3">
        <f t="shared" si="0"/>
        <v>0.46599560761346998</v>
      </c>
    </row>
    <row r="17" spans="2:5" x14ac:dyDescent="0.25">
      <c r="B17" s="5">
        <v>40</v>
      </c>
      <c r="C17" s="2">
        <v>11136</v>
      </c>
      <c r="D17" s="10">
        <v>660.82</v>
      </c>
      <c r="E17" s="3">
        <f t="shared" si="0"/>
        <v>0.48376281112737923</v>
      </c>
    </row>
    <row r="18" spans="2:5" x14ac:dyDescent="0.25">
      <c r="B18" s="5">
        <v>41</v>
      </c>
      <c r="C18" s="2">
        <v>4728</v>
      </c>
      <c r="D18" s="10">
        <v>683.04</v>
      </c>
      <c r="E18" s="3">
        <f t="shared" si="0"/>
        <v>0.50002928257686674</v>
      </c>
    </row>
    <row r="19" spans="2:5" x14ac:dyDescent="0.25">
      <c r="B19" s="5">
        <v>42</v>
      </c>
      <c r="C19" s="2">
        <v>2245</v>
      </c>
      <c r="D19" s="10">
        <v>715.64</v>
      </c>
      <c r="E19" s="3">
        <f t="shared" si="0"/>
        <v>0.5238945827232796</v>
      </c>
    </row>
    <row r="20" spans="2:5" x14ac:dyDescent="0.25">
      <c r="B20" s="5">
        <v>43</v>
      </c>
      <c r="C20" s="2">
        <v>1215</v>
      </c>
      <c r="D20" s="10">
        <v>741.98</v>
      </c>
      <c r="E20" s="3">
        <f t="shared" si="0"/>
        <v>0.54317715959004398</v>
      </c>
    </row>
    <row r="21" spans="2:5" x14ac:dyDescent="0.25">
      <c r="B21" s="5">
        <v>44</v>
      </c>
      <c r="C21" s="2">
        <v>645</v>
      </c>
      <c r="D21" s="10">
        <v>772.53</v>
      </c>
      <c r="E21" s="3">
        <f t="shared" si="0"/>
        <v>0.56554172767203514</v>
      </c>
    </row>
    <row r="22" spans="2:5" x14ac:dyDescent="0.25">
      <c r="B22" s="5">
        <v>45</v>
      </c>
      <c r="C22" s="2">
        <v>285</v>
      </c>
      <c r="D22" s="10">
        <v>777.99</v>
      </c>
      <c r="E22" s="3">
        <f t="shared" si="0"/>
        <v>0.56953879941434848</v>
      </c>
    </row>
    <row r="23" spans="2:5" x14ac:dyDescent="0.25">
      <c r="B23" s="5" t="s">
        <v>3</v>
      </c>
      <c r="C23" s="2">
        <v>186</v>
      </c>
      <c r="D23" s="10">
        <v>807.55</v>
      </c>
      <c r="E23" s="3">
        <f t="shared" si="0"/>
        <v>0.59117862371888719</v>
      </c>
    </row>
    <row r="24" spans="2:5" x14ac:dyDescent="0.25">
      <c r="B24" s="5" t="s">
        <v>4</v>
      </c>
      <c r="C24" s="6">
        <v>176851</v>
      </c>
      <c r="D24" s="68">
        <v>572.83000000000004</v>
      </c>
      <c r="E24" s="80">
        <f t="shared" si="0"/>
        <v>0.41934846266471454</v>
      </c>
    </row>
    <row r="25" spans="2:5" x14ac:dyDescent="0.25">
      <c r="B25" s="5" t="s">
        <v>5</v>
      </c>
      <c r="C25" s="2">
        <v>59202</v>
      </c>
      <c r="D25" s="10">
        <v>491.24</v>
      </c>
      <c r="E25" s="3">
        <f t="shared" si="0"/>
        <v>0.35961932650073208</v>
      </c>
    </row>
    <row r="26" spans="2:5" x14ac:dyDescent="0.25">
      <c r="B26" s="5" t="s">
        <v>6</v>
      </c>
      <c r="C26" s="2">
        <v>97209</v>
      </c>
      <c r="D26" s="10">
        <v>599.28</v>
      </c>
      <c r="E26" s="3">
        <f t="shared" si="0"/>
        <v>0.43871156661786237</v>
      </c>
    </row>
    <row r="27" spans="2:5" x14ac:dyDescent="0.25">
      <c r="B27" s="5" t="s">
        <v>7</v>
      </c>
      <c r="C27" s="2">
        <v>20440</v>
      </c>
      <c r="D27" s="10">
        <v>683.3</v>
      </c>
      <c r="E27" s="3">
        <f t="shared" si="0"/>
        <v>0.50021961932650072</v>
      </c>
    </row>
    <row r="28" spans="2:5" x14ac:dyDescent="0.25">
      <c r="B28" s="84" t="s">
        <v>51</v>
      </c>
    </row>
    <row r="29" spans="2:5" x14ac:dyDescent="0.25">
      <c r="B29" s="84" t="s">
        <v>50</v>
      </c>
    </row>
    <row r="30" spans="2:5" ht="51.75" customHeight="1" x14ac:dyDescent="0.25">
      <c r="B30" s="96" t="str">
        <f>'starosna mirovina BMU'!B33:C33</f>
        <v>Prosječna mjesečna isplaćena netoplaća Republike Hrvatske za studeni 2024. u eurima (EUR) (izvor: DZS)</v>
      </c>
      <c r="C30" s="96"/>
      <c r="D30" s="47">
        <f>'starosna mirovina BMU'!D33</f>
        <v>1366</v>
      </c>
    </row>
  </sheetData>
  <mergeCells count="2">
    <mergeCell ref="B2:E2"/>
    <mergeCell ref="B30:C30"/>
  </mergeCells>
  <conditionalFormatting sqref="E7:E27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9"/>
  <sheetViews>
    <sheetView tabSelected="1" workbookViewId="0">
      <selection activeCell="C7" sqref="C7:D26"/>
    </sheetView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7" t="s">
        <v>19</v>
      </c>
      <c r="C2" s="97"/>
      <c r="D2" s="97"/>
      <c r="E2" s="9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prosinac 2024. (isplata u siječnju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studeni 2024.</v>
      </c>
    </row>
    <row r="7" spans="2:29" x14ac:dyDescent="0.25">
      <c r="B7" s="5">
        <v>31</v>
      </c>
      <c r="C7" s="2">
        <v>14</v>
      </c>
      <c r="D7" s="10">
        <v>469.2442857142857</v>
      </c>
      <c r="E7" s="3">
        <f t="shared" ref="E7:E19" si="0">D7/$D$29</f>
        <v>0.34351704664296173</v>
      </c>
    </row>
    <row r="8" spans="2:29" x14ac:dyDescent="0.25">
      <c r="B8" s="5">
        <v>32</v>
      </c>
      <c r="C8" s="2">
        <v>46</v>
      </c>
      <c r="D8" s="10">
        <v>479.97</v>
      </c>
      <c r="E8" s="3">
        <f t="shared" si="0"/>
        <v>0.35136896046852123</v>
      </c>
    </row>
    <row r="9" spans="2:29" x14ac:dyDescent="0.25">
      <c r="B9" s="5">
        <v>33</v>
      </c>
      <c r="C9" s="2">
        <v>40</v>
      </c>
      <c r="D9" s="10">
        <v>478.49</v>
      </c>
      <c r="E9" s="3">
        <f t="shared" si="0"/>
        <v>0.35028550512445095</v>
      </c>
    </row>
    <row r="10" spans="2:29" x14ac:dyDescent="0.25">
      <c r="B10" s="5">
        <v>34</v>
      </c>
      <c r="C10" s="2">
        <v>21</v>
      </c>
      <c r="D10" s="10">
        <v>502.81</v>
      </c>
      <c r="E10" s="3">
        <f t="shared" si="0"/>
        <v>0.36808931185944366</v>
      </c>
    </row>
    <row r="11" spans="2:29" x14ac:dyDescent="0.25">
      <c r="B11" s="5">
        <v>35</v>
      </c>
      <c r="C11" s="2">
        <v>93</v>
      </c>
      <c r="D11" s="10">
        <v>587.69000000000005</v>
      </c>
      <c r="E11" s="3">
        <f t="shared" si="0"/>
        <v>0.43022693997071748</v>
      </c>
    </row>
    <row r="12" spans="2:29" x14ac:dyDescent="0.25">
      <c r="B12" s="5">
        <v>36</v>
      </c>
      <c r="C12" s="2">
        <v>56</v>
      </c>
      <c r="D12" s="10">
        <v>581.27</v>
      </c>
      <c r="E12" s="3">
        <f t="shared" si="0"/>
        <v>0.42552708638360176</v>
      </c>
    </row>
    <row r="13" spans="2:29" x14ac:dyDescent="0.25">
      <c r="B13" s="5">
        <v>37</v>
      </c>
      <c r="C13" s="2">
        <v>49</v>
      </c>
      <c r="D13" s="10">
        <v>592.76</v>
      </c>
      <c r="E13" s="3">
        <f t="shared" si="0"/>
        <v>0.4339385065885798</v>
      </c>
    </row>
    <row r="14" spans="2:29" x14ac:dyDescent="0.25">
      <c r="B14" s="5">
        <v>38</v>
      </c>
      <c r="C14" s="2">
        <v>27</v>
      </c>
      <c r="D14" s="10">
        <v>637.66999999999996</v>
      </c>
      <c r="E14" s="3">
        <f t="shared" si="0"/>
        <v>0.46681551976573937</v>
      </c>
    </row>
    <row r="15" spans="2:29" x14ac:dyDescent="0.25">
      <c r="B15" s="5">
        <v>39</v>
      </c>
      <c r="C15" s="2">
        <v>19</v>
      </c>
      <c r="D15" s="10">
        <v>647.25</v>
      </c>
      <c r="E15" s="3">
        <f t="shared" si="0"/>
        <v>0.47382869692532942</v>
      </c>
    </row>
    <row r="16" spans="2:29" x14ac:dyDescent="0.25">
      <c r="B16" s="5">
        <v>40</v>
      </c>
      <c r="C16" s="2">
        <v>10</v>
      </c>
      <c r="D16" s="10">
        <v>694.33</v>
      </c>
      <c r="E16" s="3">
        <f t="shared" si="0"/>
        <v>0.50829428989751102</v>
      </c>
    </row>
    <row r="17" spans="2:5" x14ac:dyDescent="0.25">
      <c r="B17" s="5">
        <v>41</v>
      </c>
      <c r="C17" s="2">
        <v>3</v>
      </c>
      <c r="D17" s="10">
        <v>723.84</v>
      </c>
      <c r="E17" s="3">
        <f t="shared" si="0"/>
        <v>0.52989751098096638</v>
      </c>
    </row>
    <row r="18" spans="2:5" x14ac:dyDescent="0.25">
      <c r="B18" s="5">
        <v>42</v>
      </c>
      <c r="C18" s="2">
        <v>4</v>
      </c>
      <c r="D18" s="10">
        <v>723.75</v>
      </c>
      <c r="E18" s="3">
        <f t="shared" si="0"/>
        <v>0.52983162518301608</v>
      </c>
    </row>
    <row r="19" spans="2:5" x14ac:dyDescent="0.25">
      <c r="B19" s="5">
        <v>43</v>
      </c>
      <c r="C19" s="2">
        <v>2</v>
      </c>
      <c r="D19" s="10">
        <v>817.15</v>
      </c>
      <c r="E19" s="3">
        <f t="shared" si="0"/>
        <v>0.59820644216691066</v>
      </c>
    </row>
    <row r="20" spans="2:5" x14ac:dyDescent="0.25">
      <c r="B20" s="5">
        <v>44</v>
      </c>
      <c r="C20" s="2">
        <v>0</v>
      </c>
      <c r="D20" s="10">
        <v>0</v>
      </c>
      <c r="E20" s="3">
        <v>0</v>
      </c>
    </row>
    <row r="21" spans="2:5" x14ac:dyDescent="0.25">
      <c r="B21" s="5">
        <v>45</v>
      </c>
      <c r="C21" s="2">
        <v>0</v>
      </c>
      <c r="D21" s="10">
        <v>0</v>
      </c>
      <c r="E21" s="3">
        <v>0</v>
      </c>
    </row>
    <row r="22" spans="2:5" x14ac:dyDescent="0.25">
      <c r="B22" s="5" t="s">
        <v>3</v>
      </c>
      <c r="C22" s="2">
        <v>0</v>
      </c>
      <c r="D22" s="10">
        <v>0</v>
      </c>
      <c r="E22" s="3">
        <v>0</v>
      </c>
    </row>
    <row r="23" spans="2:5" x14ac:dyDescent="0.25">
      <c r="B23" s="5" t="s">
        <v>4</v>
      </c>
      <c r="C23" s="6">
        <v>384</v>
      </c>
      <c r="D23" s="68">
        <v>567.07000000000005</v>
      </c>
      <c r="E23" s="80">
        <f>D23/$D$29</f>
        <v>0.41513177159590048</v>
      </c>
    </row>
    <row r="24" spans="2:5" x14ac:dyDescent="0.25">
      <c r="B24" s="5" t="s">
        <v>5</v>
      </c>
      <c r="C24" s="2">
        <v>121</v>
      </c>
      <c r="D24" s="10">
        <v>482.2</v>
      </c>
      <c r="E24" s="3">
        <f>D24/$D$29</f>
        <v>0.35300146412884331</v>
      </c>
    </row>
    <row r="25" spans="2:5" x14ac:dyDescent="0.25">
      <c r="B25" s="5" t="s">
        <v>6</v>
      </c>
      <c r="C25" s="2">
        <v>244</v>
      </c>
      <c r="D25" s="10">
        <v>597.4</v>
      </c>
      <c r="E25" s="3">
        <f>D25/$D$29</f>
        <v>0.43733528550512446</v>
      </c>
    </row>
    <row r="26" spans="2:5" x14ac:dyDescent="0.25">
      <c r="B26" s="5" t="s">
        <v>7</v>
      </c>
      <c r="C26" s="2">
        <v>19</v>
      </c>
      <c r="D26" s="10">
        <v>718.11</v>
      </c>
      <c r="E26" s="3">
        <f>D26/$D$29</f>
        <v>0.52570278184480235</v>
      </c>
    </row>
    <row r="27" spans="2:5" x14ac:dyDescent="0.25">
      <c r="B27" s="84" t="s">
        <v>51</v>
      </c>
    </row>
    <row r="28" spans="2:5" x14ac:dyDescent="0.25">
      <c r="B28" s="84" t="s">
        <v>50</v>
      </c>
    </row>
    <row r="29" spans="2:5" ht="48" customHeight="1" x14ac:dyDescent="0.25">
      <c r="B29" s="96" t="str">
        <f>'starosna mirovina BMU'!B33:C33</f>
        <v>Prosječna mjesečna isplaćena netoplaća Republike Hrvatske za studeni 2024. u eurima (EUR) (izvor: DZS)</v>
      </c>
      <c r="C29" s="96"/>
      <c r="D29" s="47">
        <f>'starosna mirovina BMU'!D33</f>
        <v>1366</v>
      </c>
    </row>
  </sheetData>
  <mergeCells count="2">
    <mergeCell ref="B2:E2"/>
    <mergeCell ref="B29:C29"/>
  </mergeCells>
  <conditionalFormatting sqref="E7:E2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5" t="s">
        <v>14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ht="26.25" customHeight="1" x14ac:dyDescent="0.25"/>
    <row r="5" spans="2:29" x14ac:dyDescent="0.25">
      <c r="B5" t="str">
        <f>'starosna mirovina BMU'!B5</f>
        <v>za prosinac 2024. (isplata u siječnju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studeni 2024.</v>
      </c>
    </row>
    <row r="7" spans="2:29" x14ac:dyDescent="0.25">
      <c r="B7" s="5" t="s">
        <v>9</v>
      </c>
      <c r="C7" s="2">
        <v>78221</v>
      </c>
      <c r="D7" s="10">
        <v>315.95999999999998</v>
      </c>
      <c r="E7" s="3">
        <f t="shared" ref="E7:E30" si="0">D7/$D$33</f>
        <v>0.23130307467057099</v>
      </c>
    </row>
    <row r="8" spans="2:29" x14ac:dyDescent="0.25">
      <c r="B8" s="5" t="s">
        <v>1</v>
      </c>
      <c r="C8" s="2">
        <v>61773</v>
      </c>
      <c r="D8" s="10">
        <v>408.54</v>
      </c>
      <c r="E8" s="3">
        <f t="shared" si="0"/>
        <v>0.29907759882869694</v>
      </c>
    </row>
    <row r="9" spans="2:29" x14ac:dyDescent="0.25">
      <c r="B9" s="5" t="s">
        <v>2</v>
      </c>
      <c r="C9" s="2">
        <v>66186</v>
      </c>
      <c r="D9" s="10">
        <v>513.73</v>
      </c>
      <c r="E9" s="3">
        <f t="shared" si="0"/>
        <v>0.37608345534407028</v>
      </c>
    </row>
    <row r="10" spans="2:29" x14ac:dyDescent="0.25">
      <c r="B10" s="5">
        <v>30</v>
      </c>
      <c r="C10" s="2">
        <v>41476</v>
      </c>
      <c r="D10" s="10">
        <v>554.54999999999995</v>
      </c>
      <c r="E10" s="3">
        <f t="shared" si="0"/>
        <v>0.40596632503660318</v>
      </c>
    </row>
    <row r="11" spans="2:29" x14ac:dyDescent="0.25">
      <c r="B11" s="5">
        <v>31</v>
      </c>
      <c r="C11" s="2">
        <v>25570</v>
      </c>
      <c r="D11" s="10">
        <v>567.78</v>
      </c>
      <c r="E11" s="3">
        <f t="shared" si="0"/>
        <v>0.41565153733528548</v>
      </c>
    </row>
    <row r="12" spans="2:29" x14ac:dyDescent="0.25">
      <c r="B12" s="5">
        <v>32</v>
      </c>
      <c r="C12" s="2">
        <v>25296</v>
      </c>
      <c r="D12" s="10">
        <v>573.77</v>
      </c>
      <c r="E12" s="3">
        <f t="shared" si="0"/>
        <v>0.42003660322108344</v>
      </c>
    </row>
    <row r="13" spans="2:29" x14ac:dyDescent="0.25">
      <c r="B13" s="5">
        <v>33</v>
      </c>
      <c r="C13" s="2">
        <v>22851</v>
      </c>
      <c r="D13" s="10">
        <v>592.47</v>
      </c>
      <c r="E13" s="3">
        <f t="shared" si="0"/>
        <v>0.43372620790629579</v>
      </c>
    </row>
    <row r="14" spans="2:29" x14ac:dyDescent="0.25">
      <c r="B14" s="5">
        <v>34</v>
      </c>
      <c r="C14" s="2">
        <v>18280</v>
      </c>
      <c r="D14" s="10">
        <v>616.02</v>
      </c>
      <c r="E14" s="3">
        <f t="shared" si="0"/>
        <v>0.45096632503660322</v>
      </c>
    </row>
    <row r="15" spans="2:29" x14ac:dyDescent="0.25">
      <c r="B15" s="5">
        <v>35</v>
      </c>
      <c r="C15" s="2">
        <v>72826</v>
      </c>
      <c r="D15" s="10">
        <v>660.36</v>
      </c>
      <c r="E15" s="3">
        <f t="shared" si="0"/>
        <v>0.48342606149341144</v>
      </c>
    </row>
    <row r="16" spans="2:29" x14ac:dyDescent="0.25">
      <c r="B16" s="5">
        <v>36</v>
      </c>
      <c r="C16" s="2">
        <v>33794</v>
      </c>
      <c r="D16" s="10">
        <v>659.52</v>
      </c>
      <c r="E16" s="3">
        <f t="shared" si="0"/>
        <v>0.48281112737920934</v>
      </c>
    </row>
    <row r="17" spans="2:5" x14ac:dyDescent="0.25">
      <c r="B17" s="5">
        <v>37</v>
      </c>
      <c r="C17" s="2">
        <v>31576</v>
      </c>
      <c r="D17" s="10">
        <v>679.42</v>
      </c>
      <c r="E17" s="3">
        <f t="shared" si="0"/>
        <v>0.49737920937042457</v>
      </c>
    </row>
    <row r="18" spans="2:5" x14ac:dyDescent="0.25">
      <c r="B18" s="5">
        <v>38</v>
      </c>
      <c r="C18" s="2">
        <v>29827</v>
      </c>
      <c r="D18" s="10">
        <v>708.06</v>
      </c>
      <c r="E18" s="3">
        <f t="shared" si="0"/>
        <v>0.5183455344070278</v>
      </c>
    </row>
    <row r="19" spans="2:5" x14ac:dyDescent="0.25">
      <c r="B19" s="5">
        <v>39</v>
      </c>
      <c r="C19" s="2">
        <v>26310</v>
      </c>
      <c r="D19" s="10">
        <v>750.09</v>
      </c>
      <c r="E19" s="3">
        <f t="shared" si="0"/>
        <v>0.54911420204978045</v>
      </c>
    </row>
    <row r="20" spans="2:5" x14ac:dyDescent="0.25">
      <c r="B20" s="5">
        <v>40</v>
      </c>
      <c r="C20" s="2">
        <v>38283</v>
      </c>
      <c r="D20" s="10">
        <v>810</v>
      </c>
      <c r="E20" s="3">
        <f t="shared" si="0"/>
        <v>0.59297218155197662</v>
      </c>
    </row>
    <row r="21" spans="2:5" x14ac:dyDescent="0.25">
      <c r="B21" s="5">
        <v>41</v>
      </c>
      <c r="C21" s="2">
        <v>45046</v>
      </c>
      <c r="D21" s="10">
        <v>750.52</v>
      </c>
      <c r="E21" s="3">
        <f t="shared" si="0"/>
        <v>0.54942898975109811</v>
      </c>
    </row>
    <row r="22" spans="2:5" x14ac:dyDescent="0.25">
      <c r="B22" s="5">
        <v>42</v>
      </c>
      <c r="C22" s="2">
        <v>24379</v>
      </c>
      <c r="D22" s="10">
        <v>797.46</v>
      </c>
      <c r="E22" s="3">
        <f t="shared" si="0"/>
        <v>0.58379209370424601</v>
      </c>
    </row>
    <row r="23" spans="2:5" x14ac:dyDescent="0.25">
      <c r="B23" s="5">
        <v>43</v>
      </c>
      <c r="C23" s="2">
        <v>17589</v>
      </c>
      <c r="D23" s="10">
        <v>833.28</v>
      </c>
      <c r="E23" s="3">
        <f t="shared" si="0"/>
        <v>0.61001464128843341</v>
      </c>
    </row>
    <row r="24" spans="2:5" x14ac:dyDescent="0.25">
      <c r="B24" s="5">
        <v>44</v>
      </c>
      <c r="C24" s="2">
        <v>13108</v>
      </c>
      <c r="D24" s="10">
        <v>870.5</v>
      </c>
      <c r="E24" s="3">
        <f t="shared" si="0"/>
        <v>0.63726207906295751</v>
      </c>
    </row>
    <row r="25" spans="2:5" x14ac:dyDescent="0.25">
      <c r="B25" s="5">
        <v>45</v>
      </c>
      <c r="C25" s="2">
        <v>10736</v>
      </c>
      <c r="D25" s="10">
        <v>895.66</v>
      </c>
      <c r="E25" s="3">
        <f t="shared" si="0"/>
        <v>0.65568081991215221</v>
      </c>
    </row>
    <row r="26" spans="2:5" x14ac:dyDescent="0.25">
      <c r="B26" s="5" t="s">
        <v>3</v>
      </c>
      <c r="C26" s="2">
        <v>17596</v>
      </c>
      <c r="D26" s="10">
        <v>1000.24</v>
      </c>
      <c r="E26" s="3">
        <f t="shared" si="0"/>
        <v>0.73224011713030746</v>
      </c>
    </row>
    <row r="27" spans="2:5" x14ac:dyDescent="0.25">
      <c r="B27" s="5" t="s">
        <v>4</v>
      </c>
      <c r="C27" s="6">
        <v>700723</v>
      </c>
      <c r="D27" s="68">
        <v>615.1</v>
      </c>
      <c r="E27" s="80">
        <f t="shared" si="0"/>
        <v>0.45029282576866764</v>
      </c>
    </row>
    <row r="28" spans="2:5" x14ac:dyDescent="0.25">
      <c r="B28" s="5" t="s">
        <v>5</v>
      </c>
      <c r="C28" s="2">
        <v>339653</v>
      </c>
      <c r="D28" s="10">
        <v>473.38</v>
      </c>
      <c r="E28" s="3">
        <f t="shared" si="0"/>
        <v>0.34654465592972183</v>
      </c>
    </row>
    <row r="29" spans="2:5" x14ac:dyDescent="0.25">
      <c r="B29" s="5" t="s">
        <v>6</v>
      </c>
      <c r="C29" s="2">
        <v>194333</v>
      </c>
      <c r="D29" s="10">
        <v>682.78</v>
      </c>
      <c r="E29" s="3">
        <f t="shared" si="0"/>
        <v>0.49983894582723276</v>
      </c>
    </row>
    <row r="30" spans="2:5" x14ac:dyDescent="0.25">
      <c r="B30" s="5" t="s">
        <v>7</v>
      </c>
      <c r="C30" s="2">
        <v>166737</v>
      </c>
      <c r="D30" s="10">
        <v>824.9</v>
      </c>
      <c r="E30" s="3">
        <f t="shared" si="0"/>
        <v>0.60387994143484625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5.75" customHeight="1" x14ac:dyDescent="0.25">
      <c r="B33" s="96" t="str">
        <f>'starosna mirovina BMU'!B33:C33</f>
        <v>Prosječna mjesečna isplaćena netoplaća Republike Hrvatske za studeni 2024. u eurima (EUR) (izvor: DZS)</v>
      </c>
      <c r="C33" s="96"/>
      <c r="D33" s="47">
        <f>'starosna mirovina BMU'!D33</f>
        <v>1366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8" t="s">
        <v>15</v>
      </c>
      <c r="C2" s="98"/>
      <c r="D2" s="98"/>
      <c r="E2" s="9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prosinac 2024. (isplata u siječnju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studeni 2024.</v>
      </c>
    </row>
    <row r="7" spans="2:29" x14ac:dyDescent="0.25">
      <c r="B7" s="5" t="s">
        <v>9</v>
      </c>
      <c r="C7" s="2">
        <v>34158</v>
      </c>
      <c r="D7" s="10">
        <v>343.13</v>
      </c>
      <c r="E7" s="3">
        <f t="shared" ref="E7:E30" si="0">D7/$D$33</f>
        <v>0.25119326500732064</v>
      </c>
    </row>
    <row r="8" spans="2:29" x14ac:dyDescent="0.25">
      <c r="B8" s="5" t="s">
        <v>1</v>
      </c>
      <c r="C8" s="2">
        <v>17353</v>
      </c>
      <c r="D8" s="10">
        <v>416.71</v>
      </c>
      <c r="E8" s="3">
        <f t="shared" si="0"/>
        <v>0.30505856515373353</v>
      </c>
      <c r="I8" s="1"/>
    </row>
    <row r="9" spans="2:29" x14ac:dyDescent="0.25">
      <c r="B9" s="5" t="s">
        <v>2</v>
      </c>
      <c r="C9" s="2">
        <v>17419</v>
      </c>
      <c r="D9" s="10">
        <v>465.92</v>
      </c>
      <c r="E9" s="3">
        <f t="shared" si="0"/>
        <v>0.34108345534407031</v>
      </c>
    </row>
    <row r="10" spans="2:29" x14ac:dyDescent="0.25">
      <c r="B10" s="5">
        <v>30</v>
      </c>
      <c r="C10" s="2">
        <v>2970</v>
      </c>
      <c r="D10" s="10">
        <v>500.24</v>
      </c>
      <c r="E10" s="3">
        <f t="shared" si="0"/>
        <v>0.36620790629575406</v>
      </c>
    </row>
    <row r="11" spans="2:29" x14ac:dyDescent="0.25">
      <c r="B11" s="5">
        <v>31</v>
      </c>
      <c r="C11" s="2">
        <v>2459</v>
      </c>
      <c r="D11" s="10">
        <v>506.47</v>
      </c>
      <c r="E11" s="3">
        <f t="shared" si="0"/>
        <v>0.37076866764275257</v>
      </c>
    </row>
    <row r="12" spans="2:29" x14ac:dyDescent="0.25">
      <c r="B12" s="5">
        <v>32</v>
      </c>
      <c r="C12" s="2">
        <v>2141</v>
      </c>
      <c r="D12" s="10">
        <v>520.66</v>
      </c>
      <c r="E12" s="3">
        <f t="shared" si="0"/>
        <v>0.38115666178623714</v>
      </c>
    </row>
    <row r="13" spans="2:29" x14ac:dyDescent="0.25">
      <c r="B13" s="5">
        <v>33</v>
      </c>
      <c r="C13" s="2">
        <v>1911</v>
      </c>
      <c r="D13" s="10">
        <v>533.69000000000005</v>
      </c>
      <c r="E13" s="3">
        <f t="shared" si="0"/>
        <v>0.39069546120058568</v>
      </c>
    </row>
    <row r="14" spans="2:29" x14ac:dyDescent="0.25">
      <c r="B14" s="5">
        <v>34</v>
      </c>
      <c r="C14" s="2">
        <v>1606</v>
      </c>
      <c r="D14" s="10">
        <v>547.25</v>
      </c>
      <c r="E14" s="3">
        <f t="shared" si="0"/>
        <v>0.40062225475841873</v>
      </c>
    </row>
    <row r="15" spans="2:29" x14ac:dyDescent="0.25">
      <c r="B15" s="5">
        <v>35</v>
      </c>
      <c r="C15" s="2">
        <v>1284</v>
      </c>
      <c r="D15" s="10">
        <v>549.14</v>
      </c>
      <c r="E15" s="3">
        <f t="shared" si="0"/>
        <v>0.40200585651537335</v>
      </c>
    </row>
    <row r="16" spans="2:29" x14ac:dyDescent="0.25">
      <c r="B16" s="5">
        <v>36</v>
      </c>
      <c r="C16" s="2">
        <v>1046</v>
      </c>
      <c r="D16" s="10">
        <v>560.78</v>
      </c>
      <c r="E16" s="3">
        <f t="shared" si="0"/>
        <v>0.41052708638360175</v>
      </c>
    </row>
    <row r="17" spans="2:5" x14ac:dyDescent="0.25">
      <c r="B17" s="5">
        <v>37</v>
      </c>
      <c r="C17" s="2">
        <v>747</v>
      </c>
      <c r="D17" s="10">
        <v>580.04</v>
      </c>
      <c r="E17" s="3">
        <f t="shared" si="0"/>
        <v>0.42462664714494874</v>
      </c>
    </row>
    <row r="18" spans="2:5" x14ac:dyDescent="0.25">
      <c r="B18" s="5">
        <v>38</v>
      </c>
      <c r="C18" s="2">
        <v>588</v>
      </c>
      <c r="D18" s="10">
        <v>583.38</v>
      </c>
      <c r="E18" s="3">
        <f t="shared" si="0"/>
        <v>0.42707174231332357</v>
      </c>
    </row>
    <row r="19" spans="2:5" x14ac:dyDescent="0.25">
      <c r="B19" s="5">
        <v>39</v>
      </c>
      <c r="C19" s="2">
        <v>384</v>
      </c>
      <c r="D19" s="10">
        <v>590.29</v>
      </c>
      <c r="E19" s="3">
        <f t="shared" si="0"/>
        <v>0.43213030746705705</v>
      </c>
    </row>
    <row r="20" spans="2:5" x14ac:dyDescent="0.25">
      <c r="B20" s="5">
        <v>40</v>
      </c>
      <c r="C20" s="2">
        <v>244</v>
      </c>
      <c r="D20" s="10">
        <v>608.48</v>
      </c>
      <c r="E20" s="3">
        <f t="shared" si="0"/>
        <v>0.44544655929721816</v>
      </c>
    </row>
    <row r="21" spans="2:5" x14ac:dyDescent="0.25">
      <c r="B21" s="5">
        <v>41</v>
      </c>
      <c r="C21" s="2">
        <v>138</v>
      </c>
      <c r="D21" s="10">
        <v>606.38</v>
      </c>
      <c r="E21" s="3">
        <f t="shared" si="0"/>
        <v>0.44390922401171301</v>
      </c>
    </row>
    <row r="22" spans="2:5" x14ac:dyDescent="0.25">
      <c r="B22" s="5">
        <v>42</v>
      </c>
      <c r="C22" s="2">
        <v>70</v>
      </c>
      <c r="D22" s="10">
        <v>646.46</v>
      </c>
      <c r="E22" s="3">
        <f t="shared" si="0"/>
        <v>0.47325036603221088</v>
      </c>
    </row>
    <row r="23" spans="2:5" x14ac:dyDescent="0.25">
      <c r="B23" s="5">
        <v>43</v>
      </c>
      <c r="C23" s="2">
        <v>58</v>
      </c>
      <c r="D23" s="10">
        <v>694.9</v>
      </c>
      <c r="E23" s="3">
        <f t="shared" si="0"/>
        <v>0.50871156661786232</v>
      </c>
    </row>
    <row r="24" spans="2:5" x14ac:dyDescent="0.25">
      <c r="B24" s="5">
        <v>44</v>
      </c>
      <c r="C24" s="2">
        <v>30</v>
      </c>
      <c r="D24" s="10">
        <v>669.61</v>
      </c>
      <c r="E24" s="3">
        <f t="shared" si="0"/>
        <v>0.49019765739385068</v>
      </c>
    </row>
    <row r="25" spans="2:5" x14ac:dyDescent="0.25">
      <c r="B25" s="5">
        <v>45</v>
      </c>
      <c r="C25" s="2">
        <v>24</v>
      </c>
      <c r="D25" s="10">
        <v>689.71</v>
      </c>
      <c r="E25" s="3">
        <f t="shared" si="0"/>
        <v>0.50491215226939978</v>
      </c>
    </row>
    <row r="26" spans="2:5" x14ac:dyDescent="0.25">
      <c r="B26" s="5" t="s">
        <v>3</v>
      </c>
      <c r="C26" s="2">
        <v>34</v>
      </c>
      <c r="D26" s="10">
        <v>743.71</v>
      </c>
      <c r="E26" s="3">
        <f t="shared" si="0"/>
        <v>0.54444363103953153</v>
      </c>
    </row>
    <row r="27" spans="2:5" x14ac:dyDescent="0.25">
      <c r="B27" s="5" t="s">
        <v>4</v>
      </c>
      <c r="C27" s="6">
        <v>84664</v>
      </c>
      <c r="D27" s="68">
        <v>419.15</v>
      </c>
      <c r="E27" s="80">
        <f t="shared" si="0"/>
        <v>0.30684480234260614</v>
      </c>
    </row>
    <row r="28" spans="2:5" x14ac:dyDescent="0.25">
      <c r="B28" s="5" t="s">
        <v>5</v>
      </c>
      <c r="C28" s="2">
        <v>80017</v>
      </c>
      <c r="D28" s="10">
        <v>410.07</v>
      </c>
      <c r="E28" s="3">
        <f t="shared" si="0"/>
        <v>0.30019765739385068</v>
      </c>
    </row>
    <row r="29" spans="2:5" x14ac:dyDescent="0.25">
      <c r="B29" s="5" t="s">
        <v>6</v>
      </c>
      <c r="C29" s="2">
        <v>4049</v>
      </c>
      <c r="D29" s="10">
        <v>566.72</v>
      </c>
      <c r="E29" s="3">
        <f t="shared" si="0"/>
        <v>0.41487554904831625</v>
      </c>
    </row>
    <row r="30" spans="2:5" x14ac:dyDescent="0.25">
      <c r="B30" s="5" t="s">
        <v>7</v>
      </c>
      <c r="C30" s="2">
        <v>598</v>
      </c>
      <c r="D30" s="10">
        <v>634.84</v>
      </c>
      <c r="E30" s="3">
        <f t="shared" si="0"/>
        <v>0.46474377745241585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6.5" customHeight="1" x14ac:dyDescent="0.25">
      <c r="B33" s="96" t="str">
        <f>'starosna mirovina BMU'!B33:C33</f>
        <v>Prosječna mjesečna isplaćena netoplaća Republike Hrvatske za studeni 2024. u eurima (EUR) (izvor: DZS)</v>
      </c>
      <c r="C33" s="96"/>
      <c r="D33" s="47">
        <f>'starosna mirovina BMU'!D33</f>
        <v>1366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/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95" t="s">
        <v>16</v>
      </c>
      <c r="C2" s="95"/>
      <c r="D2" s="95"/>
      <c r="E2" s="9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prosinac 2024. (isplata u siječnju 2025.)</v>
      </c>
    </row>
    <row r="6" spans="2:29" ht="36" x14ac:dyDescent="0.25">
      <c r="B6" s="4" t="s">
        <v>49</v>
      </c>
      <c r="C6" s="4" t="s">
        <v>0</v>
      </c>
      <c r="D6" s="4" t="s">
        <v>8</v>
      </c>
      <c r="E6" s="4" t="str">
        <f>'starosna mirovina BMU'!E6</f>
        <v>udio u prosječnoj netoplaći za studeni 2024.</v>
      </c>
    </row>
    <row r="7" spans="2:29" x14ac:dyDescent="0.25">
      <c r="B7" s="5" t="s">
        <v>9</v>
      </c>
      <c r="C7" s="2">
        <v>40482</v>
      </c>
      <c r="D7" s="10">
        <v>321.42317103898023</v>
      </c>
      <c r="E7" s="3">
        <f t="shared" ref="E7:E30" si="0">D7/$D$33</f>
        <v>0.23530246781770148</v>
      </c>
    </row>
    <row r="8" spans="2:29" x14ac:dyDescent="0.25">
      <c r="B8" s="5" t="s">
        <v>1</v>
      </c>
      <c r="C8" s="2">
        <v>18603</v>
      </c>
      <c r="D8" s="10">
        <v>371.29</v>
      </c>
      <c r="E8" s="3">
        <f t="shared" si="0"/>
        <v>0.27180819912152271</v>
      </c>
    </row>
    <row r="9" spans="2:29" x14ac:dyDescent="0.25">
      <c r="B9" s="5" t="s">
        <v>2</v>
      </c>
      <c r="C9" s="2">
        <v>20405</v>
      </c>
      <c r="D9" s="10">
        <v>450.58</v>
      </c>
      <c r="E9" s="3">
        <f t="shared" si="0"/>
        <v>0.32985358711566615</v>
      </c>
    </row>
    <row r="10" spans="2:29" x14ac:dyDescent="0.25">
      <c r="B10" s="5">
        <v>30</v>
      </c>
      <c r="C10" s="2">
        <v>5001</v>
      </c>
      <c r="D10" s="10">
        <v>491.12</v>
      </c>
      <c r="E10" s="3">
        <f t="shared" si="0"/>
        <v>0.35953147877013175</v>
      </c>
    </row>
    <row r="11" spans="2:29" x14ac:dyDescent="0.25">
      <c r="B11" s="5">
        <v>31</v>
      </c>
      <c r="C11" s="2">
        <v>4530</v>
      </c>
      <c r="D11" s="10">
        <v>512.25</v>
      </c>
      <c r="E11" s="3">
        <f t="shared" si="0"/>
        <v>0.375</v>
      </c>
    </row>
    <row r="12" spans="2:29" x14ac:dyDescent="0.25">
      <c r="B12" s="5">
        <v>32</v>
      </c>
      <c r="C12" s="2">
        <v>4471</v>
      </c>
      <c r="D12" s="10">
        <v>516.73</v>
      </c>
      <c r="E12" s="3">
        <f t="shared" si="0"/>
        <v>0.37827964860907759</v>
      </c>
    </row>
    <row r="13" spans="2:29" x14ac:dyDescent="0.25">
      <c r="B13" s="5">
        <v>33</v>
      </c>
      <c r="C13" s="2">
        <v>4388</v>
      </c>
      <c r="D13" s="10">
        <v>537.09</v>
      </c>
      <c r="E13" s="3">
        <f t="shared" si="0"/>
        <v>0.39318448023426061</v>
      </c>
    </row>
    <row r="14" spans="2:29" x14ac:dyDescent="0.25">
      <c r="B14" s="5">
        <v>34</v>
      </c>
      <c r="C14" s="2">
        <v>3910</v>
      </c>
      <c r="D14" s="10">
        <v>556.04999999999995</v>
      </c>
      <c r="E14" s="3">
        <f t="shared" si="0"/>
        <v>0.40706442166910684</v>
      </c>
    </row>
    <row r="15" spans="2:29" x14ac:dyDescent="0.25">
      <c r="B15" s="5">
        <v>35</v>
      </c>
      <c r="C15" s="2">
        <v>12666</v>
      </c>
      <c r="D15" s="10">
        <v>538.96</v>
      </c>
      <c r="E15" s="3">
        <f t="shared" si="0"/>
        <v>0.39455344070278187</v>
      </c>
    </row>
    <row r="16" spans="2:29" x14ac:dyDescent="0.25">
      <c r="B16" s="5">
        <v>36</v>
      </c>
      <c r="C16" s="2">
        <v>5890</v>
      </c>
      <c r="D16" s="10">
        <v>584.47</v>
      </c>
      <c r="E16" s="3">
        <f t="shared" si="0"/>
        <v>0.42786969253294294</v>
      </c>
    </row>
    <row r="17" spans="2:5" x14ac:dyDescent="0.25">
      <c r="B17" s="5">
        <v>37</v>
      </c>
      <c r="C17" s="2">
        <v>4890</v>
      </c>
      <c r="D17" s="10">
        <v>612.69000000000005</v>
      </c>
      <c r="E17" s="3">
        <f t="shared" si="0"/>
        <v>0.44852855051244511</v>
      </c>
    </row>
    <row r="18" spans="2:5" x14ac:dyDescent="0.25">
      <c r="B18" s="5">
        <v>38</v>
      </c>
      <c r="C18" s="2">
        <v>4348</v>
      </c>
      <c r="D18" s="10">
        <v>644.03</v>
      </c>
      <c r="E18" s="3">
        <f t="shared" si="0"/>
        <v>0.47147144948755487</v>
      </c>
    </row>
    <row r="19" spans="2:5" x14ac:dyDescent="0.25">
      <c r="B19" s="5">
        <v>39</v>
      </c>
      <c r="C19" s="2">
        <v>3326</v>
      </c>
      <c r="D19" s="10">
        <v>665.14</v>
      </c>
      <c r="E19" s="3">
        <f t="shared" si="0"/>
        <v>0.48692532942898975</v>
      </c>
    </row>
    <row r="20" spans="2:5" x14ac:dyDescent="0.25">
      <c r="B20" s="5">
        <v>40</v>
      </c>
      <c r="C20" s="2">
        <v>14180</v>
      </c>
      <c r="D20" s="10">
        <v>656.04</v>
      </c>
      <c r="E20" s="3">
        <f t="shared" si="0"/>
        <v>0.48026354319180087</v>
      </c>
    </row>
    <row r="21" spans="2:5" x14ac:dyDescent="0.25">
      <c r="B21" s="5">
        <v>41</v>
      </c>
      <c r="C21" s="2">
        <v>3361</v>
      </c>
      <c r="D21" s="10">
        <v>692.71</v>
      </c>
      <c r="E21" s="3">
        <f t="shared" si="0"/>
        <v>0.50710834553440709</v>
      </c>
    </row>
    <row r="22" spans="2:5" x14ac:dyDescent="0.25">
      <c r="B22" s="5">
        <v>42</v>
      </c>
      <c r="C22" s="2">
        <v>2036</v>
      </c>
      <c r="D22" s="10">
        <v>723.25</v>
      </c>
      <c r="E22" s="3">
        <f t="shared" si="0"/>
        <v>0.52946559297218154</v>
      </c>
    </row>
    <row r="23" spans="2:5" x14ac:dyDescent="0.25">
      <c r="B23" s="5">
        <v>43</v>
      </c>
      <c r="C23" s="2">
        <v>1504</v>
      </c>
      <c r="D23" s="10">
        <v>756.38</v>
      </c>
      <c r="E23" s="3">
        <f t="shared" si="0"/>
        <v>0.55371888726207907</v>
      </c>
    </row>
    <row r="24" spans="2:5" x14ac:dyDescent="0.25">
      <c r="B24" s="5">
        <v>44</v>
      </c>
      <c r="C24" s="2">
        <v>1062</v>
      </c>
      <c r="D24" s="10">
        <v>789.42</v>
      </c>
      <c r="E24" s="3">
        <f t="shared" si="0"/>
        <v>0.5779062957540263</v>
      </c>
    </row>
    <row r="25" spans="2:5" x14ac:dyDescent="0.25">
      <c r="B25" s="5">
        <v>45</v>
      </c>
      <c r="C25" s="2">
        <v>805</v>
      </c>
      <c r="D25" s="10">
        <v>811.28</v>
      </c>
      <c r="E25" s="3">
        <f t="shared" si="0"/>
        <v>0.59390922401171298</v>
      </c>
    </row>
    <row r="26" spans="2:5" x14ac:dyDescent="0.25">
      <c r="B26" s="5" t="s">
        <v>3</v>
      </c>
      <c r="C26" s="2">
        <v>1665</v>
      </c>
      <c r="D26" s="10">
        <v>914.59</v>
      </c>
      <c r="E26" s="3">
        <f t="shared" si="0"/>
        <v>0.66953879941434846</v>
      </c>
    </row>
    <row r="27" spans="2:5" x14ac:dyDescent="0.25">
      <c r="B27" s="5" t="s">
        <v>4</v>
      </c>
      <c r="C27" s="6">
        <v>157523</v>
      </c>
      <c r="D27" s="68">
        <v>484.14</v>
      </c>
      <c r="E27" s="80">
        <f t="shared" si="0"/>
        <v>0.35442166910688139</v>
      </c>
    </row>
    <row r="28" spans="2:5" x14ac:dyDescent="0.25">
      <c r="B28" s="5" t="s">
        <v>5</v>
      </c>
      <c r="C28" s="2">
        <v>101790</v>
      </c>
      <c r="D28" s="10">
        <v>400.15</v>
      </c>
      <c r="E28" s="3">
        <f t="shared" si="0"/>
        <v>0.29293557833089312</v>
      </c>
    </row>
    <row r="29" spans="2:5" x14ac:dyDescent="0.25">
      <c r="B29" s="5" t="s">
        <v>6</v>
      </c>
      <c r="C29" s="2">
        <v>31120</v>
      </c>
      <c r="D29" s="10">
        <v>587.32000000000005</v>
      </c>
      <c r="E29" s="3">
        <f t="shared" si="0"/>
        <v>0.42995607613469988</v>
      </c>
    </row>
    <row r="30" spans="2:5" x14ac:dyDescent="0.25">
      <c r="B30" s="5" t="s">
        <v>7</v>
      </c>
      <c r="C30" s="2">
        <v>24613</v>
      </c>
      <c r="D30" s="10">
        <v>701.06</v>
      </c>
      <c r="E30" s="3">
        <f t="shared" si="0"/>
        <v>0.51322108345534401</v>
      </c>
    </row>
    <row r="31" spans="2:5" ht="15" customHeight="1" x14ac:dyDescent="0.25">
      <c r="B31" s="99" t="s">
        <v>52</v>
      </c>
      <c r="C31" s="99"/>
      <c r="D31" s="99"/>
      <c r="E31" s="99"/>
    </row>
    <row r="32" spans="2:5" x14ac:dyDescent="0.25">
      <c r="B32" s="100"/>
      <c r="C32" s="100"/>
      <c r="D32" s="100"/>
      <c r="E32" s="100"/>
    </row>
    <row r="33" spans="2:4" ht="45.75" customHeight="1" x14ac:dyDescent="0.25">
      <c r="B33" s="96" t="str">
        <f>'starosna mirovina BMU'!B33:C33</f>
        <v>Prosječna mjesečna isplaćena netoplaća Republike Hrvatske za studeni 2024. u eurima (EUR) (izvor: DZS)</v>
      </c>
      <c r="C33" s="96"/>
      <c r="D33" s="47">
        <f>'starosna mirovina BMU'!D33</f>
        <v>1366</v>
      </c>
    </row>
  </sheetData>
  <mergeCells count="3">
    <mergeCell ref="B2:E2"/>
    <mergeCell ref="B33:C33"/>
    <mergeCell ref="B31:E32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NOVO GRAF+TABLICA</vt:lpstr>
      <vt:lpstr>starosna mirovina BMU</vt:lpstr>
      <vt:lpstr>starosna za dugo.osig. BMU</vt:lpstr>
      <vt:lpstr>starosna prevedena iz inv.BMU</vt:lpstr>
      <vt:lpstr>PSM BMU</vt:lpstr>
      <vt:lpstr>PSM zbog stečaja BMU</vt:lpstr>
      <vt:lpstr>sveukupno ST BMU</vt:lpstr>
      <vt:lpstr>invalidska BMU</vt:lpstr>
      <vt:lpstr>obiteljska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2025-02-04T09:32:45Z</cp:lastPrinted>
  <dcterms:created xsi:type="dcterms:W3CDTF">2023-10-03T11:00:22Z</dcterms:created>
  <dcterms:modified xsi:type="dcterms:W3CDTF">2025-02-04T09:37:15Z</dcterms:modified>
</cp:coreProperties>
</file>